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admin.DESKTOP-J2L9KMA\Desktop\Općina fin izvještaji\Fin izvješt za 2026\"/>
    </mc:Choice>
  </mc:AlternateContent>
  <bookViews>
    <workbookView xWindow="0" yWindow="0" windowWidth="24000" windowHeight="96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H339" i="9"/>
  <c r="G339" i="9"/>
  <c r="E339" i="9" s="1"/>
  <c r="F339" i="9"/>
  <c r="F338" i="9"/>
  <c r="F337" i="9"/>
  <c r="F336" i="9"/>
  <c r="F335" i="9"/>
  <c r="H334" i="9"/>
  <c r="G334" i="9"/>
  <c r="F334" i="9"/>
  <c r="F333" i="9"/>
  <c r="H332" i="9"/>
  <c r="G332" i="9"/>
  <c r="F332" i="9"/>
  <c r="E332" i="9"/>
  <c r="B332" i="9" s="1"/>
  <c r="H331" i="9"/>
  <c r="G331" i="9"/>
  <c r="E331" i="9" s="1"/>
  <c r="F331" i="9"/>
  <c r="H330" i="9"/>
  <c r="G330" i="9"/>
  <c r="E330" i="9" s="1"/>
  <c r="B330" i="9" s="1"/>
  <c r="F330" i="9"/>
  <c r="H329" i="9"/>
  <c r="E329" i="9" s="1"/>
  <c r="B329" i="9" s="1"/>
  <c r="G329" i="9"/>
  <c r="F329" i="9"/>
  <c r="H328" i="9"/>
  <c r="E328" i="9" s="1"/>
  <c r="B328" i="9" s="1"/>
  <c r="G328" i="9"/>
  <c r="F328" i="9"/>
  <c r="H327" i="9"/>
  <c r="G327" i="9"/>
  <c r="E327" i="9" s="1"/>
  <c r="F327" i="9"/>
  <c r="H326" i="9"/>
  <c r="G326" i="9"/>
  <c r="F326" i="9"/>
  <c r="H325" i="9"/>
  <c r="G325" i="9"/>
  <c r="F325" i="9"/>
  <c r="H324" i="9"/>
  <c r="G324" i="9"/>
  <c r="F324" i="9"/>
  <c r="E324" i="9"/>
  <c r="B324" i="9" s="1"/>
  <c r="H323" i="9"/>
  <c r="G323" i="9"/>
  <c r="F323" i="9"/>
  <c r="H322" i="9"/>
  <c r="G322" i="9"/>
  <c r="E322" i="9" s="1"/>
  <c r="B322" i="9" s="1"/>
  <c r="F322" i="9"/>
  <c r="H321" i="9"/>
  <c r="G321" i="9"/>
  <c r="F321" i="9"/>
  <c r="H320" i="9"/>
  <c r="G320" i="9"/>
  <c r="F320" i="9"/>
  <c r="E320" i="9"/>
  <c r="B320" i="9" s="1"/>
  <c r="H319" i="9"/>
  <c r="G319" i="9"/>
  <c r="F319" i="9"/>
  <c r="H318" i="9"/>
  <c r="G318" i="9"/>
  <c r="F318" i="9"/>
  <c r="H317" i="9"/>
  <c r="E317" i="9" s="1"/>
  <c r="B317" i="9" s="1"/>
  <c r="G317" i="9"/>
  <c r="F317" i="9"/>
  <c r="H316" i="9"/>
  <c r="G316" i="9"/>
  <c r="F316" i="9"/>
  <c r="E316" i="9"/>
  <c r="B316" i="9" s="1"/>
  <c r="F315" i="9"/>
  <c r="F314" i="9"/>
  <c r="F313" i="9"/>
  <c r="H312" i="9"/>
  <c r="G312" i="9"/>
  <c r="F312" i="9"/>
  <c r="E312" i="9"/>
  <c r="H311" i="9"/>
  <c r="G311" i="9"/>
  <c r="F311" i="9"/>
  <c r="H310" i="9"/>
  <c r="G310" i="9"/>
  <c r="F310" i="9"/>
  <c r="F309" i="9"/>
  <c r="F308" i="9"/>
  <c r="H307" i="9"/>
  <c r="G307" i="9"/>
  <c r="F307" i="9"/>
  <c r="F306" i="9"/>
  <c r="H305" i="9"/>
  <c r="G305" i="9"/>
  <c r="F305" i="9"/>
  <c r="H304" i="9"/>
  <c r="G304" i="9"/>
  <c r="F304" i="9"/>
  <c r="E304" i="9"/>
  <c r="B304" i="9" s="1"/>
  <c r="H303" i="9"/>
  <c r="G303" i="9"/>
  <c r="F303" i="9"/>
  <c r="E303" i="9"/>
  <c r="F302" i="9"/>
  <c r="F301" i="9"/>
  <c r="F300" i="9"/>
  <c r="F299" i="9"/>
  <c r="F298" i="9" s="1"/>
  <c r="F297" i="9"/>
  <c r="L296" i="9"/>
  <c r="F296" i="9" s="1"/>
  <c r="H296" i="9"/>
  <c r="G296" i="9"/>
  <c r="F295" i="9"/>
  <c r="I294" i="9"/>
  <c r="E294" i="9" s="1"/>
  <c r="B294" i="9" s="1"/>
  <c r="H294" i="9"/>
  <c r="F294" i="9"/>
  <c r="E293" i="9"/>
  <c r="M292" i="9"/>
  <c r="L292" i="9"/>
  <c r="F292" i="9"/>
  <c r="E292" i="9"/>
  <c r="M291" i="9"/>
  <c r="L291" i="9"/>
  <c r="F291" i="9"/>
  <c r="E291" i="9"/>
  <c r="M290" i="9"/>
  <c r="L290" i="9"/>
  <c r="E290" i="9"/>
  <c r="M289" i="9"/>
  <c r="L289" i="9"/>
  <c r="E289" i="9"/>
  <c r="M288" i="9"/>
  <c r="L288" i="9"/>
  <c r="F288" i="9"/>
  <c r="E288" i="9"/>
  <c r="M287" i="9"/>
  <c r="L287" i="9"/>
  <c r="F287" i="9"/>
  <c r="E287" i="9"/>
  <c r="M286" i="9"/>
  <c r="L286" i="9"/>
  <c r="E286" i="9"/>
  <c r="M285" i="9"/>
  <c r="L285" i="9"/>
  <c r="E285" i="9"/>
  <c r="M284" i="9"/>
  <c r="L284" i="9"/>
  <c r="F284" i="9"/>
  <c r="E284" i="9"/>
  <c r="M283" i="9"/>
  <c r="L283" i="9"/>
  <c r="F283" i="9"/>
  <c r="E283" i="9"/>
  <c r="M282" i="9"/>
  <c r="L282" i="9"/>
  <c r="E282" i="9"/>
  <c r="M281" i="9"/>
  <c r="L281" i="9"/>
  <c r="E281" i="9"/>
  <c r="M280" i="9"/>
  <c r="L280" i="9"/>
  <c r="F280" i="9"/>
  <c r="E280" i="9"/>
  <c r="M279" i="9"/>
  <c r="L279" i="9"/>
  <c r="F279" i="9"/>
  <c r="E279" i="9"/>
  <c r="M278" i="9"/>
  <c r="L278" i="9"/>
  <c r="E278" i="9"/>
  <c r="M277" i="9"/>
  <c r="L277" i="9"/>
  <c r="E277" i="9"/>
  <c r="M276" i="9"/>
  <c r="L276" i="9"/>
  <c r="F276" i="9"/>
  <c r="E276" i="9"/>
  <c r="M275" i="9"/>
  <c r="L275" i="9"/>
  <c r="F275" i="9"/>
  <c r="E275" i="9"/>
  <c r="M274" i="9"/>
  <c r="L274" i="9"/>
  <c r="E274" i="9"/>
  <c r="M273" i="9"/>
  <c r="L273" i="9"/>
  <c r="E273" i="9"/>
  <c r="M272" i="9"/>
  <c r="L272" i="9"/>
  <c r="F272" i="9"/>
  <c r="E272" i="9"/>
  <c r="M271" i="9"/>
  <c r="L271" i="9"/>
  <c r="F271" i="9"/>
  <c r="E271" i="9"/>
  <c r="M270" i="9"/>
  <c r="L270" i="9"/>
  <c r="E270" i="9"/>
  <c r="M269" i="9"/>
  <c r="L269" i="9"/>
  <c r="E269" i="9"/>
  <c r="M268" i="9"/>
  <c r="L268" i="9"/>
  <c r="F268" i="9"/>
  <c r="E268" i="9"/>
  <c r="M267" i="9"/>
  <c r="L267" i="9"/>
  <c r="F267" i="9"/>
  <c r="E267" i="9"/>
  <c r="M266" i="9"/>
  <c r="L266" i="9"/>
  <c r="E266" i="9"/>
  <c r="M265" i="9"/>
  <c r="L265" i="9"/>
  <c r="E265" i="9"/>
  <c r="M264" i="9"/>
  <c r="L264" i="9"/>
  <c r="F264" i="9"/>
  <c r="E264" i="9"/>
  <c r="M263" i="9"/>
  <c r="L263" i="9"/>
  <c r="F263" i="9"/>
  <c r="E263" i="9"/>
  <c r="M262" i="9"/>
  <c r="L262" i="9"/>
  <c r="E262" i="9"/>
  <c r="M261" i="9"/>
  <c r="L261" i="9"/>
  <c r="E261" i="9"/>
  <c r="M260" i="9"/>
  <c r="L260" i="9"/>
  <c r="F260" i="9"/>
  <c r="E260" i="9"/>
  <c r="M259" i="9"/>
  <c r="L259" i="9"/>
  <c r="F259" i="9"/>
  <c r="E259" i="9"/>
  <c r="M258" i="9"/>
  <c r="L258" i="9"/>
  <c r="F258" i="9" s="1"/>
  <c r="E258" i="9"/>
  <c r="B258" i="9"/>
  <c r="M257" i="9"/>
  <c r="L257" i="9"/>
  <c r="E257" i="9"/>
  <c r="M256" i="9"/>
  <c r="L256" i="9"/>
  <c r="F256" i="9"/>
  <c r="E256" i="9"/>
  <c r="M255" i="9"/>
  <c r="L255" i="9"/>
  <c r="F255" i="9"/>
  <c r="E255" i="9"/>
  <c r="M254" i="9"/>
  <c r="L254" i="9"/>
  <c r="F254" i="9" s="1"/>
  <c r="E254" i="9"/>
  <c r="B254" i="9"/>
  <c r="M253" i="9"/>
  <c r="L253" i="9"/>
  <c r="F253" i="9" s="1"/>
  <c r="E253" i="9"/>
  <c r="B253" i="9" s="1"/>
  <c r="M252" i="9"/>
  <c r="L252" i="9"/>
  <c r="F252" i="9"/>
  <c r="E252" i="9"/>
  <c r="M251" i="9"/>
  <c r="L251" i="9"/>
  <c r="F251" i="9"/>
  <c r="E251" i="9"/>
  <c r="M250" i="9"/>
  <c r="L250" i="9"/>
  <c r="F250" i="9" s="1"/>
  <c r="E250" i="9"/>
  <c r="B250" i="9"/>
  <c r="M249" i="9"/>
  <c r="L249" i="9"/>
  <c r="F249" i="9" s="1"/>
  <c r="E249" i="9"/>
  <c r="B249" i="9" s="1"/>
  <c r="M248" i="9"/>
  <c r="L248" i="9"/>
  <c r="F248" i="9"/>
  <c r="E248" i="9"/>
  <c r="M247" i="9"/>
  <c r="L247" i="9"/>
  <c r="F247" i="9"/>
  <c r="E247" i="9"/>
  <c r="M246" i="9"/>
  <c r="L246" i="9"/>
  <c r="F246" i="9"/>
  <c r="B246" i="9" s="1"/>
  <c r="E246" i="9"/>
  <c r="M245" i="9"/>
  <c r="L245" i="9"/>
  <c r="F245" i="9" s="1"/>
  <c r="B245" i="9" s="1"/>
  <c r="E245" i="9"/>
  <c r="M244" i="9"/>
  <c r="F244" i="9" s="1"/>
  <c r="L244" i="9"/>
  <c r="E244" i="9"/>
  <c r="B244" i="9"/>
  <c r="M243" i="9"/>
  <c r="L243" i="9"/>
  <c r="F243" i="9"/>
  <c r="E243" i="9"/>
  <c r="B243" i="9" s="1"/>
  <c r="M242" i="9"/>
  <c r="F242" i="9" s="1"/>
  <c r="L242" i="9"/>
  <c r="E242" i="9"/>
  <c r="B242" i="9"/>
  <c r="M241" i="9"/>
  <c r="L241" i="9"/>
  <c r="E241" i="9"/>
  <c r="M240" i="9"/>
  <c r="L240" i="9"/>
  <c r="F240" i="9"/>
  <c r="E240" i="9"/>
  <c r="B240" i="9" s="1"/>
  <c r="M239" i="9"/>
  <c r="L239" i="9"/>
  <c r="F239" i="9"/>
  <c r="E239" i="9"/>
  <c r="M238" i="9"/>
  <c r="L238" i="9"/>
  <c r="F238" i="9"/>
  <c r="B238" i="9" s="1"/>
  <c r="E238" i="9"/>
  <c r="M237" i="9"/>
  <c r="L237" i="9"/>
  <c r="E237" i="9"/>
  <c r="M236" i="9"/>
  <c r="L236" i="9"/>
  <c r="E236" i="9"/>
  <c r="M235" i="9"/>
  <c r="L235" i="9"/>
  <c r="F235" i="9"/>
  <c r="E235" i="9"/>
  <c r="B235" i="9" s="1"/>
  <c r="M234" i="9"/>
  <c r="F234" i="9" s="1"/>
  <c r="B234" i="9" s="1"/>
  <c r="L234" i="9"/>
  <c r="E234" i="9"/>
  <c r="M233" i="9"/>
  <c r="L233" i="9"/>
  <c r="F233" i="9" s="1"/>
  <c r="B233" i="9" s="1"/>
  <c r="E233" i="9"/>
  <c r="M232" i="9"/>
  <c r="L232" i="9"/>
  <c r="F232" i="9"/>
  <c r="E232" i="9"/>
  <c r="M231" i="9"/>
  <c r="L231" i="9"/>
  <c r="F231" i="9" s="1"/>
  <c r="E231" i="9"/>
  <c r="M230" i="9"/>
  <c r="L230" i="9"/>
  <c r="F230" i="9" s="1"/>
  <c r="B230" i="9" s="1"/>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G194" i="9"/>
  <c r="E194" i="9" s="1"/>
  <c r="B194" i="9" s="1"/>
  <c r="F194" i="9"/>
  <c r="F193" i="9"/>
  <c r="F192" i="9"/>
  <c r="F191" i="9"/>
  <c r="F190" i="9"/>
  <c r="G189" i="9"/>
  <c r="E189" i="9" s="1"/>
  <c r="B189" i="9" s="1"/>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G152" i="9"/>
  <c r="E152" i="9" s="1"/>
  <c r="B152" i="9" s="1"/>
  <c r="F152" i="9"/>
  <c r="H151" i="9"/>
  <c r="E151" i="9" s="1"/>
  <c r="B151" i="9" s="1"/>
  <c r="G151" i="9"/>
  <c r="F151" i="9"/>
  <c r="H150" i="9"/>
  <c r="G150" i="9"/>
  <c r="F150" i="9"/>
  <c r="E150" i="9"/>
  <c r="B150" i="9" s="1"/>
  <c r="H149" i="9"/>
  <c r="G149" i="9"/>
  <c r="F149" i="9"/>
  <c r="H148" i="9"/>
  <c r="E148" i="9" s="1"/>
  <c r="B148" i="9" s="1"/>
  <c r="G148" i="9"/>
  <c r="F148" i="9"/>
  <c r="H147" i="9"/>
  <c r="G147" i="9"/>
  <c r="F147" i="9"/>
  <c r="E147" i="9"/>
  <c r="B147" i="9" s="1"/>
  <c r="H146" i="9"/>
  <c r="G146" i="9"/>
  <c r="E146" i="9" s="1"/>
  <c r="B146" i="9" s="1"/>
  <c r="F146" i="9"/>
  <c r="H145" i="9"/>
  <c r="G145" i="9"/>
  <c r="E145" i="9" s="1"/>
  <c r="F145" i="9"/>
  <c r="H144" i="9"/>
  <c r="G144" i="9"/>
  <c r="E144" i="9" s="1"/>
  <c r="B144" i="9" s="1"/>
  <c r="F144" i="9"/>
  <c r="H143" i="9"/>
  <c r="E143" i="9" s="1"/>
  <c r="B143" i="9" s="1"/>
  <c r="G143" i="9"/>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G138" i="9"/>
  <c r="F138" i="9"/>
  <c r="B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G130" i="9"/>
  <c r="F130" i="9"/>
  <c r="B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G122" i="9"/>
  <c r="F122" i="9"/>
  <c r="B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G98" i="9"/>
  <c r="F98" i="9"/>
  <c r="B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E81" i="9" s="1"/>
  <c r="B81" i="9" s="1"/>
  <c r="G81" i="9"/>
  <c r="F81" i="9"/>
  <c r="H80" i="9"/>
  <c r="G80" i="9"/>
  <c r="E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G74" i="9"/>
  <c r="F74" i="9"/>
  <c r="B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G66" i="9"/>
  <c r="F66" i="9"/>
  <c r="B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G58" i="9"/>
  <c r="F58" i="9"/>
  <c r="B58" i="9"/>
  <c r="H57" i="9"/>
  <c r="E57" i="9" s="1"/>
  <c r="B57" i="9" s="1"/>
  <c r="G57" i="9"/>
  <c r="F57" i="9"/>
  <c r="H56" i="9"/>
  <c r="G56" i="9"/>
  <c r="E56" i="9" s="1"/>
  <c r="F56" i="9"/>
  <c r="H55" i="9"/>
  <c r="G55" i="9"/>
  <c r="E55" i="9" s="1"/>
  <c r="B55" i="9" s="1"/>
  <c r="F55" i="9"/>
  <c r="H54" i="9"/>
  <c r="E54" i="9" s="1"/>
  <c r="B54" i="9" s="1"/>
  <c r="G54" i="9"/>
  <c r="F54" i="9"/>
  <c r="H53" i="9"/>
  <c r="G53" i="9"/>
  <c r="F53" i="9"/>
  <c r="E53" i="9"/>
  <c r="B53" i="9" s="1"/>
  <c r="H52" i="9"/>
  <c r="G52" i="9"/>
  <c r="F52" i="9"/>
  <c r="H51" i="9"/>
  <c r="G51" i="9"/>
  <c r="E51" i="9" s="1"/>
  <c r="B51" i="9" s="1"/>
  <c r="F51" i="9"/>
  <c r="H50" i="9"/>
  <c r="E50" i="9" s="1"/>
  <c r="B50" i="9" s="1"/>
  <c r="G50" i="9"/>
  <c r="F50" i="9"/>
  <c r="H49" i="9"/>
  <c r="E49" i="9" s="1"/>
  <c r="B49" i="9" s="1"/>
  <c r="G49" i="9"/>
  <c r="F49" i="9"/>
  <c r="H48" i="9"/>
  <c r="G48" i="9"/>
  <c r="E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E41" i="9" s="1"/>
  <c r="B41" i="9" s="1"/>
  <c r="G41" i="9"/>
  <c r="F41" i="9"/>
  <c r="H40" i="9"/>
  <c r="G40" i="9"/>
  <c r="E40" i="9" s="1"/>
  <c r="F40" i="9"/>
  <c r="H39" i="9"/>
  <c r="G39" i="9"/>
  <c r="E39" i="9" s="1"/>
  <c r="B39" i="9" s="1"/>
  <c r="F39" i="9"/>
  <c r="H38" i="9"/>
  <c r="E38" i="9" s="1"/>
  <c r="B38" i="9" s="1"/>
  <c r="G38" i="9"/>
  <c r="F38" i="9"/>
  <c r="H37" i="9"/>
  <c r="G37" i="9"/>
  <c r="F37" i="9"/>
  <c r="H36" i="9"/>
  <c r="G36" i="9"/>
  <c r="F36" i="9"/>
  <c r="H35" i="9"/>
  <c r="G35" i="9"/>
  <c r="E35" i="9" s="1"/>
  <c r="B35" i="9" s="1"/>
  <c r="F35" i="9"/>
  <c r="H34" i="9"/>
  <c r="E34" i="9" s="1"/>
  <c r="G34" i="9"/>
  <c r="F34" i="9"/>
  <c r="B34" i="9"/>
  <c r="H33" i="9"/>
  <c r="G33" i="9"/>
  <c r="F33" i="9"/>
  <c r="E33" i="9"/>
  <c r="B33" i="9" s="1"/>
  <c r="H32" i="9"/>
  <c r="G32" i="9"/>
  <c r="E32" i="9" s="1"/>
  <c r="F32" i="9"/>
  <c r="H31" i="9"/>
  <c r="G31" i="9"/>
  <c r="F31" i="9"/>
  <c r="H30" i="9"/>
  <c r="E30" i="9" s="1"/>
  <c r="B30" i="9" s="1"/>
  <c r="G30" i="9"/>
  <c r="F30" i="9"/>
  <c r="H29" i="9"/>
  <c r="G29" i="9"/>
  <c r="F29" i="9"/>
  <c r="E29" i="9"/>
  <c r="B29" i="9" s="1"/>
  <c r="H28" i="9"/>
  <c r="G28" i="9"/>
  <c r="E28" i="9" s="1"/>
  <c r="B28" i="9" s="1"/>
  <c r="F28" i="9"/>
  <c r="H27" i="9"/>
  <c r="G27" i="9"/>
  <c r="F27" i="9"/>
  <c r="H26" i="9"/>
  <c r="E26" i="9" s="1"/>
  <c r="G26" i="9"/>
  <c r="F26" i="9"/>
  <c r="B26" i="9"/>
  <c r="H25" i="9"/>
  <c r="E25" i="9" s="1"/>
  <c r="B25" i="9" s="1"/>
  <c r="G25" i="9"/>
  <c r="F25" i="9"/>
  <c r="F24" i="9"/>
  <c r="F4" i="9"/>
  <c r="O3" i="9"/>
  <c r="I3" i="9"/>
  <c r="H3" i="9"/>
  <c r="G3" i="9"/>
  <c r="D104" i="8"/>
  <c r="C1680" i="1" s="1"/>
  <c r="D97" i="8"/>
  <c r="D92" i="8"/>
  <c r="C1668" i="1" s="1"/>
  <c r="D87" i="8"/>
  <c r="D82" i="8"/>
  <c r="C1658" i="1" s="1"/>
  <c r="H1658" i="1" s="1"/>
  <c r="D77" i="8"/>
  <c r="C1653" i="1" s="1"/>
  <c r="D72" i="8"/>
  <c r="D67" i="8"/>
  <c r="D62" i="8"/>
  <c r="D57" i="8"/>
  <c r="C1633" i="1" s="1"/>
  <c r="D52" i="8"/>
  <c r="C1628" i="1" s="1"/>
  <c r="H1628" i="1" s="1"/>
  <c r="D46" i="8"/>
  <c r="D37" i="8"/>
  <c r="D27" i="8"/>
  <c r="D18" i="8"/>
  <c r="D8" i="8"/>
  <c r="D6" i="8" s="1"/>
  <c r="C1582" i="1" s="1"/>
  <c r="E44" i="7"/>
  <c r="D44" i="7"/>
  <c r="E39" i="7"/>
  <c r="E38" i="7" s="1"/>
  <c r="D39" i="7"/>
  <c r="D38" i="7" s="1"/>
  <c r="E30" i="7"/>
  <c r="D30" i="7"/>
  <c r="E23" i="7"/>
  <c r="D23" i="7"/>
  <c r="E22" i="7"/>
  <c r="D22" i="7"/>
  <c r="E14" i="7"/>
  <c r="D14" i="7"/>
  <c r="E7" i="7"/>
  <c r="E6" i="7" s="1"/>
  <c r="E5" i="7" s="1"/>
  <c r="I33" i="3" s="1"/>
  <c r="D7" i="7"/>
  <c r="D6" i="7" s="1"/>
  <c r="D5" i="7" s="1"/>
  <c r="F140" i="6"/>
  <c r="F139" i="6"/>
  <c r="F138" i="6"/>
  <c r="F137" i="6"/>
  <c r="F136" i="6"/>
  <c r="F135" i="6"/>
  <c r="F134" i="6"/>
  <c r="F133" i="6"/>
  <c r="F132" i="6"/>
  <c r="F131" i="6"/>
  <c r="E130" i="6"/>
  <c r="E129" i="6" s="1"/>
  <c r="D130" i="6"/>
  <c r="F128" i="6"/>
  <c r="F127" i="6"/>
  <c r="F126" i="6"/>
  <c r="F125" i="6"/>
  <c r="F124" i="6"/>
  <c r="F123" i="6"/>
  <c r="E122" i="6"/>
  <c r="E114" i="6"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F294" i="5"/>
  <c r="F293" i="5"/>
  <c r="F292" i="5"/>
  <c r="F291" i="5"/>
  <c r="F290" i="5"/>
  <c r="E290" i="5"/>
  <c r="D290" i="5"/>
  <c r="F289" i="5"/>
  <c r="F288" i="5"/>
  <c r="F287" i="5"/>
  <c r="F286" i="5"/>
  <c r="F285" i="5"/>
  <c r="F284" i="5"/>
  <c r="F283" i="5"/>
  <c r="F282" i="5"/>
  <c r="F281" i="5"/>
  <c r="F280" i="5"/>
  <c r="F279" i="5"/>
  <c r="F278" i="5"/>
  <c r="F277" i="5"/>
  <c r="F276" i="5"/>
  <c r="E276" i="5"/>
  <c r="E273" i="5" s="1"/>
  <c r="D276" i="5"/>
  <c r="D273" i="5" s="1"/>
  <c r="F275" i="5"/>
  <c r="F274" i="5"/>
  <c r="F273" i="5"/>
  <c r="F272" i="5"/>
  <c r="F271" i="5"/>
  <c r="F270" i="5"/>
  <c r="F269" i="5"/>
  <c r="F268" i="5"/>
  <c r="F267" i="5"/>
  <c r="F266" i="5"/>
  <c r="F265" i="5"/>
  <c r="F264" i="5"/>
  <c r="F263" i="5"/>
  <c r="E263" i="5"/>
  <c r="D263" i="5"/>
  <c r="F262" i="5"/>
  <c r="F261" i="5"/>
  <c r="F260" i="5"/>
  <c r="E259" i="5"/>
  <c r="D259" i="5"/>
  <c r="F258" i="5"/>
  <c r="F257" i="5"/>
  <c r="F256" i="5"/>
  <c r="F255" i="5"/>
  <c r="E255" i="5"/>
  <c r="D255" i="5"/>
  <c r="E254" i="5"/>
  <c r="E250" i="5" s="1"/>
  <c r="I25" i="3"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H338" i="9" s="1"/>
  <c r="D218" i="5"/>
  <c r="G338" i="9" s="1"/>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E71" i="5"/>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2" i="5" s="1"/>
  <c r="F11" i="5"/>
  <c r="F10" i="5"/>
  <c r="F9" i="5"/>
  <c r="F8"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2" i="4"/>
  <c r="F641" i="4"/>
  <c r="F638" i="4"/>
  <c r="F637" i="4"/>
  <c r="E636" i="4"/>
  <c r="D636" i="4"/>
  <c r="F636" i="4" s="1"/>
  <c r="F635" i="4"/>
  <c r="F634" i="4"/>
  <c r="F633" i="4"/>
  <c r="E633" i="4"/>
  <c r="D633" i="4"/>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E597"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D536" i="4"/>
  <c r="F534" i="4"/>
  <c r="F533" i="4"/>
  <c r="E532" i="4"/>
  <c r="D532" i="4"/>
  <c r="F532" i="4" s="1"/>
  <c r="F531" i="4"/>
  <c r="F530" i="4"/>
  <c r="E529" i="4"/>
  <c r="D529" i="4"/>
  <c r="F529" i="4" s="1"/>
  <c r="F528" i="4"/>
  <c r="F527"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E480" i="4"/>
  <c r="E479" i="4" s="1"/>
  <c r="D480" i="4"/>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E427" i="4"/>
  <c r="D427" i="4"/>
  <c r="F427" i="4" s="1"/>
  <c r="E426" i="4"/>
  <c r="E647" i="4" s="1"/>
  <c r="D641" i="1" s="1"/>
  <c r="D426" i="4"/>
  <c r="F426"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D396" i="1" s="1"/>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F362" i="4"/>
  <c r="E362" i="4"/>
  <c r="E361" i="4" s="1"/>
  <c r="D362"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D305" i="1"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69" i="1" s="1"/>
  <c r="D278" i="4"/>
  <c r="F278" i="4" s="1"/>
  <c r="F277" i="4"/>
  <c r="F276" i="4"/>
  <c r="F275" i="4"/>
  <c r="F274" i="4"/>
  <c r="E274" i="4"/>
  <c r="D274" i="4"/>
  <c r="D273" i="4" s="1"/>
  <c r="F273" i="4"/>
  <c r="F272" i="4"/>
  <c r="F271" i="4"/>
  <c r="F270" i="4"/>
  <c r="E269" i="4"/>
  <c r="D269" i="4"/>
  <c r="F269" i="4" s="1"/>
  <c r="F268" i="4"/>
  <c r="F267" i="4"/>
  <c r="F266" i="4"/>
  <c r="F265" i="4"/>
  <c r="F264" i="4"/>
  <c r="E263" i="4"/>
  <c r="E262" i="4" s="1"/>
  <c r="D258" i="1" s="1"/>
  <c r="D263" i="4"/>
  <c r="F261" i="4"/>
  <c r="F260" i="4"/>
  <c r="F259" i="4"/>
  <c r="F258" i="4"/>
  <c r="F257" i="4"/>
  <c r="E257" i="4"/>
  <c r="D257" i="4"/>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E222" i="4"/>
  <c r="E221" i="4" s="1"/>
  <c r="D217" i="1"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C199" i="1"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F170" i="4"/>
  <c r="E170" i="4"/>
  <c r="D170" i="4"/>
  <c r="F169" i="4"/>
  <c r="F168" i="4"/>
  <c r="F167" i="4"/>
  <c r="F166" i="4"/>
  <c r="E165" i="4"/>
  <c r="D161" i="1" s="1"/>
  <c r="D165" i="4"/>
  <c r="F163" i="4"/>
  <c r="F162" i="4"/>
  <c r="F161" i="4"/>
  <c r="E160" i="4"/>
  <c r="F160" i="4" s="1"/>
  <c r="D160" i="4"/>
  <c r="F159" i="4"/>
  <c r="F158" i="4"/>
  <c r="F157" i="4"/>
  <c r="F156" i="4"/>
  <c r="F155" i="4"/>
  <c r="F154" i="4"/>
  <c r="E154" i="4"/>
  <c r="D154" i="4"/>
  <c r="E153" i="4"/>
  <c r="D149" i="1" s="1"/>
  <c r="D153" i="4"/>
  <c r="F151" i="4"/>
  <c r="F150" i="4"/>
  <c r="F149" i="4"/>
  <c r="F148" i="4"/>
  <c r="F147" i="4"/>
  <c r="F146" i="4"/>
  <c r="F145" i="4"/>
  <c r="F144" i="4"/>
  <c r="F143" i="4"/>
  <c r="F142" i="4"/>
  <c r="F141" i="4"/>
  <c r="E141" i="4"/>
  <c r="D141" i="4"/>
  <c r="E140" i="4"/>
  <c r="D140" i="4"/>
  <c r="F139" i="4"/>
  <c r="F138" i="4"/>
  <c r="F137" i="4"/>
  <c r="F136" i="4"/>
  <c r="E135" i="4"/>
  <c r="D135" i="4"/>
  <c r="E134" i="4"/>
  <c r="F133" i="4"/>
  <c r="F132" i="4"/>
  <c r="F131" i="4"/>
  <c r="F130" i="4"/>
  <c r="F129" i="4"/>
  <c r="E129" i="4"/>
  <c r="D129" i="4"/>
  <c r="F128" i="4"/>
  <c r="F127" i="4"/>
  <c r="F126" i="4"/>
  <c r="E126" i="4"/>
  <c r="D126" i="4"/>
  <c r="F125" i="4"/>
  <c r="E125" i="4"/>
  <c r="D125" i="4"/>
  <c r="F124" i="4"/>
  <c r="F123" i="4"/>
  <c r="F122" i="4"/>
  <c r="F121" i="4"/>
  <c r="E120" i="4"/>
  <c r="E106" i="4" s="1"/>
  <c r="D102" i="1" s="1"/>
  <c r="D120" i="4"/>
  <c r="F120" i="4" s="1"/>
  <c r="F119" i="4"/>
  <c r="F118" i="4"/>
  <c r="F117" i="4"/>
  <c r="F116" i="4"/>
  <c r="F115" i="4"/>
  <c r="F114" i="4"/>
  <c r="F113" i="4"/>
  <c r="F112" i="4"/>
  <c r="E112" i="4"/>
  <c r="D112" i="4"/>
  <c r="F111" i="4"/>
  <c r="F110" i="4"/>
  <c r="F109" i="4"/>
  <c r="F108" i="4"/>
  <c r="E107" i="4"/>
  <c r="F107" i="4" s="1"/>
  <c r="D107" i="4"/>
  <c r="F105" i="4"/>
  <c r="F104" i="4"/>
  <c r="F103" i="4"/>
  <c r="F102" i="4"/>
  <c r="F101" i="4"/>
  <c r="F100" i="4"/>
  <c r="F99" i="4"/>
  <c r="F98" i="4"/>
  <c r="E98" i="4"/>
  <c r="D98" i="4"/>
  <c r="F97" i="4"/>
  <c r="F96" i="4"/>
  <c r="F95" i="4"/>
  <c r="F94" i="4"/>
  <c r="F93" i="4"/>
  <c r="F92" i="4"/>
  <c r="E91" i="4"/>
  <c r="D87" i="1" s="1"/>
  <c r="H87" i="1" s="1"/>
  <c r="D91" i="4"/>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0" i="1" s="1"/>
  <c r="D64" i="4"/>
  <c r="F64" i="4" s="1"/>
  <c r="F63" i="4"/>
  <c r="F62" i="4"/>
  <c r="F61" i="4"/>
  <c r="E61" i="4"/>
  <c r="D61" i="4"/>
  <c r="F60" i="4"/>
  <c r="F59" i="4"/>
  <c r="E58" i="4"/>
  <c r="F58" i="4" s="1"/>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F8" i="4" s="1"/>
  <c r="D8" i="4"/>
  <c r="I41" i="3"/>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5" i="1"/>
  <c r="H1684" i="1"/>
  <c r="G1684" i="1"/>
  <c r="C1684" i="1"/>
  <c r="H1683" i="1"/>
  <c r="G1683" i="1"/>
  <c r="C1683" i="1"/>
  <c r="C1682" i="1"/>
  <c r="H1682" i="1" s="1"/>
  <c r="C1681" i="1"/>
  <c r="C1679" i="1"/>
  <c r="G1679" i="1" s="1"/>
  <c r="C1678" i="1"/>
  <c r="C1677" i="1"/>
  <c r="H1676" i="1"/>
  <c r="G1676" i="1"/>
  <c r="C1676" i="1"/>
  <c r="H1675" i="1"/>
  <c r="G1675" i="1"/>
  <c r="C1675" i="1"/>
  <c r="G1674" i="1"/>
  <c r="C1674" i="1"/>
  <c r="H1674" i="1" s="1"/>
  <c r="C1673" i="1"/>
  <c r="H1672" i="1"/>
  <c r="C1672" i="1"/>
  <c r="G1672" i="1" s="1"/>
  <c r="H1671" i="1"/>
  <c r="G1671" i="1"/>
  <c r="C1671" i="1"/>
  <c r="C1670" i="1"/>
  <c r="H1670" i="1" s="1"/>
  <c r="C1669" i="1"/>
  <c r="H1667" i="1"/>
  <c r="G1667" i="1"/>
  <c r="C1667" i="1"/>
  <c r="C1666" i="1"/>
  <c r="H1666" i="1" s="1"/>
  <c r="C1665" i="1"/>
  <c r="H1664" i="1"/>
  <c r="G1664" i="1"/>
  <c r="C1664" i="1"/>
  <c r="H1663" i="1"/>
  <c r="G1663" i="1"/>
  <c r="C1663" i="1"/>
  <c r="C1662" i="1"/>
  <c r="C1661" i="1"/>
  <c r="H1660" i="1"/>
  <c r="C1660" i="1"/>
  <c r="G1660" i="1" s="1"/>
  <c r="H1659" i="1"/>
  <c r="G1659" i="1"/>
  <c r="C1659" i="1"/>
  <c r="C1657" i="1"/>
  <c r="C1656" i="1"/>
  <c r="H1656" i="1" s="1"/>
  <c r="H1655" i="1"/>
  <c r="C1655" i="1"/>
  <c r="G1655" i="1" s="1"/>
  <c r="C1654" i="1"/>
  <c r="H1654" i="1" s="1"/>
  <c r="H1652" i="1"/>
  <c r="G1652" i="1"/>
  <c r="C1652" i="1"/>
  <c r="H1651" i="1"/>
  <c r="G1651" i="1"/>
  <c r="C1651" i="1"/>
  <c r="C1650" i="1"/>
  <c r="H1650" i="1" s="1"/>
  <c r="C1649" i="1"/>
  <c r="H1648" i="1"/>
  <c r="G1648" i="1"/>
  <c r="C1648" i="1"/>
  <c r="H1647" i="1"/>
  <c r="G1647" i="1"/>
  <c r="C1647" i="1"/>
  <c r="C1646" i="1"/>
  <c r="C1645" i="1"/>
  <c r="H1644" i="1"/>
  <c r="G1644" i="1"/>
  <c r="C1644" i="1"/>
  <c r="H1643" i="1"/>
  <c r="G1643" i="1"/>
  <c r="C1643" i="1"/>
  <c r="C1642" i="1"/>
  <c r="H1642" i="1" s="1"/>
  <c r="C1641" i="1"/>
  <c r="C1640" i="1"/>
  <c r="G1640" i="1" s="1"/>
  <c r="C1639" i="1"/>
  <c r="H1639" i="1" s="1"/>
  <c r="C1638" i="1"/>
  <c r="H1638" i="1" s="1"/>
  <c r="C1637" i="1"/>
  <c r="C1636" i="1"/>
  <c r="G1636" i="1" s="1"/>
  <c r="C1635" i="1"/>
  <c r="H1635" i="1" s="1"/>
  <c r="C1634" i="1"/>
  <c r="H1634" i="1" s="1"/>
  <c r="C1632" i="1"/>
  <c r="H1632" i="1" s="1"/>
  <c r="H1631" i="1"/>
  <c r="G1631" i="1"/>
  <c r="C1631" i="1"/>
  <c r="C1630" i="1"/>
  <c r="C1629" i="1"/>
  <c r="G1626" i="1"/>
  <c r="C1626" i="1"/>
  <c r="H1626" i="1" s="1"/>
  <c r="C1625" i="1"/>
  <c r="H1624" i="1"/>
  <c r="G1624" i="1"/>
  <c r="C1624" i="1"/>
  <c r="H1623" i="1"/>
  <c r="G1623" i="1"/>
  <c r="C1623" i="1"/>
  <c r="C1622" i="1"/>
  <c r="H1622" i="1" s="1"/>
  <c r="C1619" i="1"/>
  <c r="G1619" i="1" s="1"/>
  <c r="G1618" i="1"/>
  <c r="C1618" i="1"/>
  <c r="H1618" i="1" s="1"/>
  <c r="C1617" i="1"/>
  <c r="H1616" i="1"/>
  <c r="G1616" i="1"/>
  <c r="C1616" i="1"/>
  <c r="H1615" i="1"/>
  <c r="G1615" i="1"/>
  <c r="C1615" i="1"/>
  <c r="C1614" i="1"/>
  <c r="H1614" i="1" s="1"/>
  <c r="C1613" i="1"/>
  <c r="H1612" i="1"/>
  <c r="C1612" i="1"/>
  <c r="G1612" i="1" s="1"/>
  <c r="H1611" i="1"/>
  <c r="G1611" i="1"/>
  <c r="C1611" i="1"/>
  <c r="C1610" i="1"/>
  <c r="C1609" i="1"/>
  <c r="H1608" i="1"/>
  <c r="C1608" i="1"/>
  <c r="G1608" i="1" s="1"/>
  <c r="H1607" i="1"/>
  <c r="G1607" i="1"/>
  <c r="C1607" i="1"/>
  <c r="C1606" i="1"/>
  <c r="H1606" i="1" s="1"/>
  <c r="C1605" i="1"/>
  <c r="C1604" i="1"/>
  <c r="H1604" i="1" s="1"/>
  <c r="C1602" i="1"/>
  <c r="H1602" i="1" s="1"/>
  <c r="H1600" i="1"/>
  <c r="C1600" i="1"/>
  <c r="G1600" i="1" s="1"/>
  <c r="H1599" i="1"/>
  <c r="G1599" i="1"/>
  <c r="C1599" i="1"/>
  <c r="G1598" i="1"/>
  <c r="C1598" i="1"/>
  <c r="H1598" i="1" s="1"/>
  <c r="C1597" i="1"/>
  <c r="H1596" i="1"/>
  <c r="G1596" i="1"/>
  <c r="C1596" i="1"/>
  <c r="H1595" i="1"/>
  <c r="G1595" i="1"/>
  <c r="C1595" i="1"/>
  <c r="C1594" i="1"/>
  <c r="H1594" i="1" s="1"/>
  <c r="C1593" i="1"/>
  <c r="C1592" i="1"/>
  <c r="H1592" i="1" s="1"/>
  <c r="C1591" i="1"/>
  <c r="H1591" i="1" s="1"/>
  <c r="C1590" i="1"/>
  <c r="C1589" i="1"/>
  <c r="H1588" i="1"/>
  <c r="G1588" i="1"/>
  <c r="C1588" i="1"/>
  <c r="H1587" i="1"/>
  <c r="G1587" i="1"/>
  <c r="C1587" i="1"/>
  <c r="C1586" i="1"/>
  <c r="H1586" i="1" s="1"/>
  <c r="C1585" i="1"/>
  <c r="C1584" i="1"/>
  <c r="H1584" i="1" s="1"/>
  <c r="H1583" i="1"/>
  <c r="G1583" i="1"/>
  <c r="C1583" i="1"/>
  <c r="C1581" i="1"/>
  <c r="J1580" i="1"/>
  <c r="G1580" i="1"/>
  <c r="I1580" i="1" s="1"/>
  <c r="D1580" i="1"/>
  <c r="C1580" i="1"/>
  <c r="H1580" i="1" s="1"/>
  <c r="H1579" i="1"/>
  <c r="D1579" i="1"/>
  <c r="C1579" i="1"/>
  <c r="J1578" i="1"/>
  <c r="G1578" i="1"/>
  <c r="I1578" i="1" s="1"/>
  <c r="D1578" i="1"/>
  <c r="C1578" i="1"/>
  <c r="H1578" i="1" s="1"/>
  <c r="H1577" i="1"/>
  <c r="D1577" i="1"/>
  <c r="C1577" i="1"/>
  <c r="H1576" i="1"/>
  <c r="D1576" i="1"/>
  <c r="C1576" i="1"/>
  <c r="G1576" i="1" s="1"/>
  <c r="D1575" i="1"/>
  <c r="J1575" i="1" s="1"/>
  <c r="C1575" i="1"/>
  <c r="H1574" i="1"/>
  <c r="D1574" i="1"/>
  <c r="C1574" i="1"/>
  <c r="G1573" i="1"/>
  <c r="D1573" i="1"/>
  <c r="J1573" i="1" s="1"/>
  <c r="C1573" i="1"/>
  <c r="H1572" i="1"/>
  <c r="D1572" i="1"/>
  <c r="C1572" i="1"/>
  <c r="D1571" i="1"/>
  <c r="C1571" i="1"/>
  <c r="D1570" i="1"/>
  <c r="C1570" i="1"/>
  <c r="J1569" i="1"/>
  <c r="D1569" i="1"/>
  <c r="G1569" i="1" s="1"/>
  <c r="C1569" i="1"/>
  <c r="H1569" i="1" s="1"/>
  <c r="D1568" i="1"/>
  <c r="C1568" i="1"/>
  <c r="J1567" i="1"/>
  <c r="D1567" i="1"/>
  <c r="G1567" i="1" s="1"/>
  <c r="I1567" i="1" s="1"/>
  <c r="C1567" i="1"/>
  <c r="H1567" i="1" s="1"/>
  <c r="D1566" i="1"/>
  <c r="C1566" i="1"/>
  <c r="J1565" i="1"/>
  <c r="D1565" i="1"/>
  <c r="G1565" i="1" s="1"/>
  <c r="C1565" i="1"/>
  <c r="H1565" i="1" s="1"/>
  <c r="D1564" i="1"/>
  <c r="C1564" i="1"/>
  <c r="J1563" i="1"/>
  <c r="D1563" i="1"/>
  <c r="G1563" i="1" s="1"/>
  <c r="I1563" i="1" s="1"/>
  <c r="C1563" i="1"/>
  <c r="H1563" i="1" s="1"/>
  <c r="G1562" i="1"/>
  <c r="D1562" i="1"/>
  <c r="C1562" i="1"/>
  <c r="H1562" i="1" s="1"/>
  <c r="H1561" i="1"/>
  <c r="D1561" i="1"/>
  <c r="C1561" i="1"/>
  <c r="J1560" i="1"/>
  <c r="G1560" i="1"/>
  <c r="I1560" i="1" s="1"/>
  <c r="D1560" i="1"/>
  <c r="C1560" i="1"/>
  <c r="H1560" i="1" s="1"/>
  <c r="H1559" i="1"/>
  <c r="D1559" i="1"/>
  <c r="C1559" i="1"/>
  <c r="J1558" i="1"/>
  <c r="G1558" i="1"/>
  <c r="I1558" i="1" s="1"/>
  <c r="D1558" i="1"/>
  <c r="C1558" i="1"/>
  <c r="H1558" i="1" s="1"/>
  <c r="H1557" i="1"/>
  <c r="D1557" i="1"/>
  <c r="C1557" i="1"/>
  <c r="J1556" i="1"/>
  <c r="G1556" i="1"/>
  <c r="I1556" i="1" s="1"/>
  <c r="D1556" i="1"/>
  <c r="C1556" i="1"/>
  <c r="H1556" i="1" s="1"/>
  <c r="D1555" i="1"/>
  <c r="G1555" i="1" s="1"/>
  <c r="C1555" i="1"/>
  <c r="D1554" i="1"/>
  <c r="G1554" i="1" s="1"/>
  <c r="C1554" i="1"/>
  <c r="D1553" i="1"/>
  <c r="C1553" i="1"/>
  <c r="D1552" i="1"/>
  <c r="C1552" i="1"/>
  <c r="H1551" i="1"/>
  <c r="G1551" i="1"/>
  <c r="I1551" i="1" s="1"/>
  <c r="D1551" i="1"/>
  <c r="C1551" i="1"/>
  <c r="J1551" i="1" s="1"/>
  <c r="G1550" i="1"/>
  <c r="I1550" i="1" s="1"/>
  <c r="D1550" i="1"/>
  <c r="C1550" i="1"/>
  <c r="H1550" i="1" s="1"/>
  <c r="H1549" i="1"/>
  <c r="D1549" i="1"/>
  <c r="C1549" i="1"/>
  <c r="D1548" i="1"/>
  <c r="C1548" i="1"/>
  <c r="J1548" i="1" s="1"/>
  <c r="H1547" i="1"/>
  <c r="G1547" i="1"/>
  <c r="I1547" i="1" s="1"/>
  <c r="D1547" i="1"/>
  <c r="C1547" i="1"/>
  <c r="J1547" i="1" s="1"/>
  <c r="D1546" i="1"/>
  <c r="J1546" i="1" s="1"/>
  <c r="C1546" i="1"/>
  <c r="J1545" i="1"/>
  <c r="H1545" i="1"/>
  <c r="G1545" i="1"/>
  <c r="I1545" i="1" s="1"/>
  <c r="D1545" i="1"/>
  <c r="C1545" i="1"/>
  <c r="D1544" i="1"/>
  <c r="C1544" i="1"/>
  <c r="J1544" i="1" s="1"/>
  <c r="D1543" i="1"/>
  <c r="C1543" i="1"/>
  <c r="H1542" i="1"/>
  <c r="D1542" i="1"/>
  <c r="C1542" i="1"/>
  <c r="J1541" i="1"/>
  <c r="H1541" i="1"/>
  <c r="G1541" i="1"/>
  <c r="D1541" i="1"/>
  <c r="C1541" i="1"/>
  <c r="D1540" i="1"/>
  <c r="C1540" i="1"/>
  <c r="H1539" i="1"/>
  <c r="D1539" i="1"/>
  <c r="C1539" i="1"/>
  <c r="G1539" i="1" s="1"/>
  <c r="H1538" i="1"/>
  <c r="D1538" i="1"/>
  <c r="C1538" i="1"/>
  <c r="D1537" i="1"/>
  <c r="C1537" i="1"/>
  <c r="H1535" i="1"/>
  <c r="D1535" i="1"/>
  <c r="C1535" i="1"/>
  <c r="G1535" i="1" s="1"/>
  <c r="H1534" i="1"/>
  <c r="D1534" i="1"/>
  <c r="C1534" i="1"/>
  <c r="D1533" i="1"/>
  <c r="C1533" i="1"/>
  <c r="D1532" i="1"/>
  <c r="C1532" i="1"/>
  <c r="H1531" i="1"/>
  <c r="D1531" i="1"/>
  <c r="C1531" i="1"/>
  <c r="G1531" i="1" s="1"/>
  <c r="D1530" i="1"/>
  <c r="H1530" i="1" s="1"/>
  <c r="C1530" i="1"/>
  <c r="D1529" i="1"/>
  <c r="C1529" i="1"/>
  <c r="D1528" i="1"/>
  <c r="C1528" i="1"/>
  <c r="H1527" i="1"/>
  <c r="D1527" i="1"/>
  <c r="C1527" i="1"/>
  <c r="G1527" i="1" s="1"/>
  <c r="H1526" i="1"/>
  <c r="D1526" i="1"/>
  <c r="C1526" i="1"/>
  <c r="D1525" i="1"/>
  <c r="C1525" i="1"/>
  <c r="D1524" i="1"/>
  <c r="H1523" i="1"/>
  <c r="D1523" i="1"/>
  <c r="C1523" i="1"/>
  <c r="G1523" i="1" s="1"/>
  <c r="D1522" i="1"/>
  <c r="H1522" i="1" s="1"/>
  <c r="C1522" i="1"/>
  <c r="D1521" i="1"/>
  <c r="C1521" i="1"/>
  <c r="D1520" i="1"/>
  <c r="C1520" i="1"/>
  <c r="H1519" i="1"/>
  <c r="D1519" i="1"/>
  <c r="C1519" i="1"/>
  <c r="G1519" i="1" s="1"/>
  <c r="H1518" i="1"/>
  <c r="D1518" i="1"/>
  <c r="C1518" i="1"/>
  <c r="D1517" i="1"/>
  <c r="C1517" i="1"/>
  <c r="D1516" i="1"/>
  <c r="C1516" i="1"/>
  <c r="H1515" i="1"/>
  <c r="D1515" i="1"/>
  <c r="C1515" i="1"/>
  <c r="G1515" i="1" s="1"/>
  <c r="D1514" i="1"/>
  <c r="H1514" i="1" s="1"/>
  <c r="C1514" i="1"/>
  <c r="D1513" i="1"/>
  <c r="C1513" i="1"/>
  <c r="D1512" i="1"/>
  <c r="C1512" i="1"/>
  <c r="H1511" i="1"/>
  <c r="D1511" i="1"/>
  <c r="C1511" i="1"/>
  <c r="G1511" i="1" s="1"/>
  <c r="H1510" i="1"/>
  <c r="D1510" i="1"/>
  <c r="C1510" i="1"/>
  <c r="D1509" i="1"/>
  <c r="D1508" i="1"/>
  <c r="C1508" i="1"/>
  <c r="H1507" i="1"/>
  <c r="D1507" i="1"/>
  <c r="C1507" i="1"/>
  <c r="G1507" i="1" s="1"/>
  <c r="D1506" i="1"/>
  <c r="H1506" i="1" s="1"/>
  <c r="C1506" i="1"/>
  <c r="D1505" i="1"/>
  <c r="C1505" i="1"/>
  <c r="D1504" i="1"/>
  <c r="C1504" i="1"/>
  <c r="H1503" i="1"/>
  <c r="D1503" i="1"/>
  <c r="C1503" i="1"/>
  <c r="G1503" i="1" s="1"/>
  <c r="H1502" i="1"/>
  <c r="D1502" i="1"/>
  <c r="C1502" i="1"/>
  <c r="D1501" i="1"/>
  <c r="C1501" i="1"/>
  <c r="D1500" i="1"/>
  <c r="C1500" i="1"/>
  <c r="H1499" i="1"/>
  <c r="D1499" i="1"/>
  <c r="C1499" i="1"/>
  <c r="G1499" i="1" s="1"/>
  <c r="D1498" i="1"/>
  <c r="H1498" i="1" s="1"/>
  <c r="C1498" i="1"/>
  <c r="D1497" i="1"/>
  <c r="C1497" i="1"/>
  <c r="D1496" i="1"/>
  <c r="C1496" i="1"/>
  <c r="H1495" i="1"/>
  <c r="D1495" i="1"/>
  <c r="C1495" i="1"/>
  <c r="G1495" i="1" s="1"/>
  <c r="H1494" i="1"/>
  <c r="D1494" i="1"/>
  <c r="C1494" i="1"/>
  <c r="D1493" i="1"/>
  <c r="C1493" i="1"/>
  <c r="D1492" i="1"/>
  <c r="C1492" i="1"/>
  <c r="H1491" i="1"/>
  <c r="D1491" i="1"/>
  <c r="C1491" i="1"/>
  <c r="G1491" i="1" s="1"/>
  <c r="D1490" i="1"/>
  <c r="H1490" i="1" s="1"/>
  <c r="C1490" i="1"/>
  <c r="D1489" i="1"/>
  <c r="C1489" i="1"/>
  <c r="D1488" i="1"/>
  <c r="C1488" i="1"/>
  <c r="H1487" i="1"/>
  <c r="D1487" i="1"/>
  <c r="C1487" i="1"/>
  <c r="G1487" i="1" s="1"/>
  <c r="H1486" i="1"/>
  <c r="D1486" i="1"/>
  <c r="C1486" i="1"/>
  <c r="D1485" i="1"/>
  <c r="C1485" i="1"/>
  <c r="D1484" i="1"/>
  <c r="H1483" i="1"/>
  <c r="D1483" i="1"/>
  <c r="C1483" i="1"/>
  <c r="G1483" i="1" s="1"/>
  <c r="D1482" i="1"/>
  <c r="H1482" i="1" s="1"/>
  <c r="C1482" i="1"/>
  <c r="D1481" i="1"/>
  <c r="C1481" i="1"/>
  <c r="D1480" i="1"/>
  <c r="C1480" i="1"/>
  <c r="H1479" i="1"/>
  <c r="D1479" i="1"/>
  <c r="C1479" i="1"/>
  <c r="G1479" i="1" s="1"/>
  <c r="H1478" i="1"/>
  <c r="D1478" i="1"/>
  <c r="C1478" i="1"/>
  <c r="D1477" i="1"/>
  <c r="C1477" i="1"/>
  <c r="D1476" i="1"/>
  <c r="C1476" i="1"/>
  <c r="H1475" i="1"/>
  <c r="D1475" i="1"/>
  <c r="C1475" i="1"/>
  <c r="G1475" i="1" s="1"/>
  <c r="D1474" i="1"/>
  <c r="H1474" i="1" s="1"/>
  <c r="C1474" i="1"/>
  <c r="D1473" i="1"/>
  <c r="C1473" i="1"/>
  <c r="D1472" i="1"/>
  <c r="C1472" i="1"/>
  <c r="H1471" i="1"/>
  <c r="D1471" i="1"/>
  <c r="C1471" i="1"/>
  <c r="G1471" i="1" s="1"/>
  <c r="H1470" i="1"/>
  <c r="D1470" i="1"/>
  <c r="C1470" i="1"/>
  <c r="D1469" i="1"/>
  <c r="C1469" i="1"/>
  <c r="D1468" i="1"/>
  <c r="C1468" i="1"/>
  <c r="H1467" i="1"/>
  <c r="D1467" i="1"/>
  <c r="C1467" i="1"/>
  <c r="G1467" i="1" s="1"/>
  <c r="D1466" i="1"/>
  <c r="H1466" i="1" s="1"/>
  <c r="C1466" i="1"/>
  <c r="D1465" i="1"/>
  <c r="C1465" i="1"/>
  <c r="D1464" i="1"/>
  <c r="C1464" i="1"/>
  <c r="H1463" i="1"/>
  <c r="D1463" i="1"/>
  <c r="C1463" i="1"/>
  <c r="G1463" i="1" s="1"/>
  <c r="H1462" i="1"/>
  <c r="D1462" i="1"/>
  <c r="C1462" i="1"/>
  <c r="D1461" i="1"/>
  <c r="C1461" i="1"/>
  <c r="D1460" i="1"/>
  <c r="C1460" i="1"/>
  <c r="H1459" i="1"/>
  <c r="D1459" i="1"/>
  <c r="C1459" i="1"/>
  <c r="G1459" i="1" s="1"/>
  <c r="D1458" i="1"/>
  <c r="H1458" i="1" s="1"/>
  <c r="C1458" i="1"/>
  <c r="D1457" i="1"/>
  <c r="C1457" i="1"/>
  <c r="D1456" i="1"/>
  <c r="C1456" i="1"/>
  <c r="H1455" i="1"/>
  <c r="D1455" i="1"/>
  <c r="C1455" i="1"/>
  <c r="G1455" i="1" s="1"/>
  <c r="H1454" i="1"/>
  <c r="D1454" i="1"/>
  <c r="C1454" i="1"/>
  <c r="D1453" i="1"/>
  <c r="C1453" i="1"/>
  <c r="D1452" i="1"/>
  <c r="C1452" i="1"/>
  <c r="H1451" i="1"/>
  <c r="D1451" i="1"/>
  <c r="C1451" i="1"/>
  <c r="G1451" i="1" s="1"/>
  <c r="D1450" i="1"/>
  <c r="H1450" i="1" s="1"/>
  <c r="C1450" i="1"/>
  <c r="D1449" i="1"/>
  <c r="C1449" i="1"/>
  <c r="D1448" i="1"/>
  <c r="C1448" i="1"/>
  <c r="H1447" i="1"/>
  <c r="D1447" i="1"/>
  <c r="C1447" i="1"/>
  <c r="G1447" i="1" s="1"/>
  <c r="H1446" i="1"/>
  <c r="D1446" i="1"/>
  <c r="C1446" i="1"/>
  <c r="D1445" i="1"/>
  <c r="C1445" i="1"/>
  <c r="D1444" i="1"/>
  <c r="C1444" i="1"/>
  <c r="H1443" i="1"/>
  <c r="D1443" i="1"/>
  <c r="C1443" i="1"/>
  <c r="G1443" i="1" s="1"/>
  <c r="D1442" i="1"/>
  <c r="H1442" i="1" s="1"/>
  <c r="C1442" i="1"/>
  <c r="D1441" i="1"/>
  <c r="C1441" i="1"/>
  <c r="D1440" i="1"/>
  <c r="C1440" i="1"/>
  <c r="H1439" i="1"/>
  <c r="D1439" i="1"/>
  <c r="C1439" i="1"/>
  <c r="G1439" i="1" s="1"/>
  <c r="H1438" i="1"/>
  <c r="D1438" i="1"/>
  <c r="C1438" i="1"/>
  <c r="D1437" i="1"/>
  <c r="C1437" i="1"/>
  <c r="D1436" i="1"/>
  <c r="C1436" i="1"/>
  <c r="H1435" i="1"/>
  <c r="D1435" i="1"/>
  <c r="C1435" i="1"/>
  <c r="G1435" i="1" s="1"/>
  <c r="D1434" i="1"/>
  <c r="H1434" i="1" s="1"/>
  <c r="C1434" i="1"/>
  <c r="D1433" i="1"/>
  <c r="C1433" i="1"/>
  <c r="D1432" i="1"/>
  <c r="C1432" i="1"/>
  <c r="H1431" i="1"/>
  <c r="D1431" i="1"/>
  <c r="C1431" i="1"/>
  <c r="G1431" i="1" s="1"/>
  <c r="D1429" i="1"/>
  <c r="C1429" i="1"/>
  <c r="H1429" i="1" s="1"/>
  <c r="D1428" i="1"/>
  <c r="C1428" i="1"/>
  <c r="H1427" i="1"/>
  <c r="D1427" i="1"/>
  <c r="C1427" i="1"/>
  <c r="G1427" i="1" s="1"/>
  <c r="D1426" i="1"/>
  <c r="H1426" i="1" s="1"/>
  <c r="C1426" i="1"/>
  <c r="D1425" i="1"/>
  <c r="C1425" i="1"/>
  <c r="G1425" i="1" s="1"/>
  <c r="G1424" i="1"/>
  <c r="D1424" i="1"/>
  <c r="C1424" i="1"/>
  <c r="H1424" i="1" s="1"/>
  <c r="G1423" i="1"/>
  <c r="D1423" i="1"/>
  <c r="C1423" i="1"/>
  <c r="D1422" i="1"/>
  <c r="C1422" i="1"/>
  <c r="G1422" i="1" s="1"/>
  <c r="D1421" i="1"/>
  <c r="C1421" i="1"/>
  <c r="H1421" i="1" s="1"/>
  <c r="G1420" i="1"/>
  <c r="D1420" i="1"/>
  <c r="C1420" i="1"/>
  <c r="H1420" i="1" s="1"/>
  <c r="G1419" i="1"/>
  <c r="D1419" i="1"/>
  <c r="C1419" i="1"/>
  <c r="D1418" i="1"/>
  <c r="C1418" i="1"/>
  <c r="G1418" i="1" s="1"/>
  <c r="D1417" i="1"/>
  <c r="C1417" i="1"/>
  <c r="H1417" i="1" s="1"/>
  <c r="G1416" i="1"/>
  <c r="D1416" i="1"/>
  <c r="C1416" i="1"/>
  <c r="H1416" i="1" s="1"/>
  <c r="G1415" i="1"/>
  <c r="D1415" i="1"/>
  <c r="C1415" i="1"/>
  <c r="D1414" i="1"/>
  <c r="C1414" i="1"/>
  <c r="G1414" i="1" s="1"/>
  <c r="D1413" i="1"/>
  <c r="C1413" i="1"/>
  <c r="H1413" i="1" s="1"/>
  <c r="G1412" i="1"/>
  <c r="D1412" i="1"/>
  <c r="C1412" i="1"/>
  <c r="H1412" i="1" s="1"/>
  <c r="G1411" i="1"/>
  <c r="D1411" i="1"/>
  <c r="C1411" i="1"/>
  <c r="D1410" i="1"/>
  <c r="C1410" i="1"/>
  <c r="G1410" i="1" s="1"/>
  <c r="D1409" i="1"/>
  <c r="C1409" i="1"/>
  <c r="H1409" i="1" s="1"/>
  <c r="G1408" i="1"/>
  <c r="D1408" i="1"/>
  <c r="C1408" i="1"/>
  <c r="H1408" i="1" s="1"/>
  <c r="G1407" i="1"/>
  <c r="D1407" i="1"/>
  <c r="C1407" i="1"/>
  <c r="D1406" i="1"/>
  <c r="C1406" i="1"/>
  <c r="G1406" i="1" s="1"/>
  <c r="D1405" i="1"/>
  <c r="C1405" i="1"/>
  <c r="H1405" i="1" s="1"/>
  <c r="G1404" i="1"/>
  <c r="D1404" i="1"/>
  <c r="C1404" i="1"/>
  <c r="H1404" i="1" s="1"/>
  <c r="G1403" i="1"/>
  <c r="D1403" i="1"/>
  <c r="C1403" i="1"/>
  <c r="D1402" i="1"/>
  <c r="C1402" i="1"/>
  <c r="G1402" i="1" s="1"/>
  <c r="D1401" i="1"/>
  <c r="C1401" i="1"/>
  <c r="H1401" i="1" s="1"/>
  <c r="D1400" i="1"/>
  <c r="G1399" i="1"/>
  <c r="D1399" i="1"/>
  <c r="C1399" i="1"/>
  <c r="D1398" i="1"/>
  <c r="C1398" i="1"/>
  <c r="G1398" i="1" s="1"/>
  <c r="D1397" i="1"/>
  <c r="C1397" i="1"/>
  <c r="H1397" i="1" s="1"/>
  <c r="G1396" i="1"/>
  <c r="D1396" i="1"/>
  <c r="C1396" i="1"/>
  <c r="H1396" i="1" s="1"/>
  <c r="G1395" i="1"/>
  <c r="D1395" i="1"/>
  <c r="C1395" i="1"/>
  <c r="D1394" i="1"/>
  <c r="C1394" i="1"/>
  <c r="G1394" i="1" s="1"/>
  <c r="D1393" i="1"/>
  <c r="C1393" i="1"/>
  <c r="H1393" i="1" s="1"/>
  <c r="G1392" i="1"/>
  <c r="D1392" i="1"/>
  <c r="C1392" i="1"/>
  <c r="H1392" i="1" s="1"/>
  <c r="G1391" i="1"/>
  <c r="D1391" i="1"/>
  <c r="C1391" i="1"/>
  <c r="D1390" i="1"/>
  <c r="C1390" i="1"/>
  <c r="G1390" i="1" s="1"/>
  <c r="D1389" i="1"/>
  <c r="C1389" i="1"/>
  <c r="H1389" i="1" s="1"/>
  <c r="G1388" i="1"/>
  <c r="D1388" i="1"/>
  <c r="C1388" i="1"/>
  <c r="H1388" i="1" s="1"/>
  <c r="G1387" i="1"/>
  <c r="D1387" i="1"/>
  <c r="C1387" i="1"/>
  <c r="D1386" i="1"/>
  <c r="C1386" i="1"/>
  <c r="G1386" i="1" s="1"/>
  <c r="D1385" i="1"/>
  <c r="C1385" i="1"/>
  <c r="H1385" i="1" s="1"/>
  <c r="G1384" i="1"/>
  <c r="D1384" i="1"/>
  <c r="C1384" i="1"/>
  <c r="H1384" i="1" s="1"/>
  <c r="G1383" i="1"/>
  <c r="D1383" i="1"/>
  <c r="C1383" i="1"/>
  <c r="D1382" i="1"/>
  <c r="C1382" i="1"/>
  <c r="G1382" i="1" s="1"/>
  <c r="D1381" i="1"/>
  <c r="C1381" i="1"/>
  <c r="H1381" i="1" s="1"/>
  <c r="G1380" i="1"/>
  <c r="D1380" i="1"/>
  <c r="C1380" i="1"/>
  <c r="H1380" i="1" s="1"/>
  <c r="G1379" i="1"/>
  <c r="D1379" i="1"/>
  <c r="C1379" i="1"/>
  <c r="D1378" i="1"/>
  <c r="C1378" i="1"/>
  <c r="G1378" i="1" s="1"/>
  <c r="D1377" i="1"/>
  <c r="C1377" i="1"/>
  <c r="H1377" i="1" s="1"/>
  <c r="G1376" i="1"/>
  <c r="D1376" i="1"/>
  <c r="C1376" i="1"/>
  <c r="H1376" i="1" s="1"/>
  <c r="G1375" i="1"/>
  <c r="D1375" i="1"/>
  <c r="C1375" i="1"/>
  <c r="D1374" i="1"/>
  <c r="C1374" i="1"/>
  <c r="G1374" i="1" s="1"/>
  <c r="D1373" i="1"/>
  <c r="C1373" i="1"/>
  <c r="H1373" i="1" s="1"/>
  <c r="G1372" i="1"/>
  <c r="D1372" i="1"/>
  <c r="C1372" i="1"/>
  <c r="H1372" i="1" s="1"/>
  <c r="G1371" i="1"/>
  <c r="D1371" i="1"/>
  <c r="C1371" i="1"/>
  <c r="D1370" i="1"/>
  <c r="C1370" i="1"/>
  <c r="G1370" i="1" s="1"/>
  <c r="D1369" i="1"/>
  <c r="C1369" i="1"/>
  <c r="H1369" i="1" s="1"/>
  <c r="G1368" i="1"/>
  <c r="D1368" i="1"/>
  <c r="C1368" i="1"/>
  <c r="H1368" i="1" s="1"/>
  <c r="G1367" i="1"/>
  <c r="D1367" i="1"/>
  <c r="C1367" i="1"/>
  <c r="D1366" i="1"/>
  <c r="C1366" i="1"/>
  <c r="G1366" i="1" s="1"/>
  <c r="D1365" i="1"/>
  <c r="C1365" i="1"/>
  <c r="H1365" i="1" s="1"/>
  <c r="G1364" i="1"/>
  <c r="D1364" i="1"/>
  <c r="C1364" i="1"/>
  <c r="H1364" i="1" s="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D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D844" i="1"/>
  <c r="H844" i="1" s="1"/>
  <c r="C844" i="1"/>
  <c r="H843" i="1"/>
  <c r="G843" i="1"/>
  <c r="D843" i="1"/>
  <c r="C843" i="1"/>
  <c r="H842" i="1"/>
  <c r="G842" i="1"/>
  <c r="D842" i="1"/>
  <c r="C842" i="1"/>
  <c r="D841" i="1"/>
  <c r="H841" i="1" s="1"/>
  <c r="C841" i="1"/>
  <c r="H840" i="1"/>
  <c r="G840" i="1"/>
  <c r="D840" i="1"/>
  <c r="C840" i="1"/>
  <c r="H839" i="1"/>
  <c r="G839" i="1"/>
  <c r="D839" i="1"/>
  <c r="C839" i="1"/>
  <c r="H838" i="1"/>
  <c r="G838" i="1"/>
  <c r="D838" i="1"/>
  <c r="C838" i="1"/>
  <c r="H837" i="1"/>
  <c r="G837" i="1"/>
  <c r="D837" i="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D734" i="1"/>
  <c r="H734" i="1" s="1"/>
  <c r="C734" i="1"/>
  <c r="H733" i="1"/>
  <c r="G733" i="1"/>
  <c r="D733" i="1"/>
  <c r="C733" i="1"/>
  <c r="H732" i="1"/>
  <c r="G732" i="1"/>
  <c r="D732" i="1"/>
  <c r="C732" i="1"/>
  <c r="D731" i="1"/>
  <c r="H731" i="1" s="1"/>
  <c r="C731" i="1"/>
  <c r="H730" i="1"/>
  <c r="G730" i="1"/>
  <c r="D730" i="1"/>
  <c r="C730" i="1"/>
  <c r="H729" i="1"/>
  <c r="G729" i="1"/>
  <c r="D729" i="1"/>
  <c r="C729" i="1"/>
  <c r="H728" i="1"/>
  <c r="G728" i="1"/>
  <c r="D728" i="1"/>
  <c r="C728"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D667" i="1"/>
  <c r="G667" i="1" s="1"/>
  <c r="C667" i="1"/>
  <c r="D666" i="1"/>
  <c r="H666" i="1" s="1"/>
  <c r="C666" i="1"/>
  <c r="D665" i="1"/>
  <c r="H665" i="1" s="1"/>
  <c r="C665" i="1"/>
  <c r="H664" i="1"/>
  <c r="G664" i="1"/>
  <c r="D664" i="1"/>
  <c r="C664" i="1"/>
  <c r="H663" i="1"/>
  <c r="G663" i="1"/>
  <c r="D663" i="1"/>
  <c r="C663"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D652" i="1"/>
  <c r="H652" i="1" s="1"/>
  <c r="C652" i="1"/>
  <c r="H651" i="1"/>
  <c r="G651" i="1"/>
  <c r="D651" i="1"/>
  <c r="C651" i="1"/>
  <c r="H650" i="1"/>
  <c r="G650" i="1"/>
  <c r="D650" i="1"/>
  <c r="C650" i="1"/>
  <c r="C649" i="1"/>
  <c r="D648" i="1"/>
  <c r="H648" i="1" s="1"/>
  <c r="C648" i="1"/>
  <c r="D647" i="1"/>
  <c r="H647" i="1" s="1"/>
  <c r="C647" i="1"/>
  <c r="H646" i="1"/>
  <c r="G646" i="1"/>
  <c r="D646" i="1"/>
  <c r="C646" i="1"/>
  <c r="H645" i="1"/>
  <c r="G645" i="1"/>
  <c r="D645" i="1"/>
  <c r="C645" i="1"/>
  <c r="C642"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D422" i="1"/>
  <c r="H422" i="1" s="1"/>
  <c r="C422" i="1"/>
  <c r="C421"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D399" i="1"/>
  <c r="G399" i="1" s="1"/>
  <c r="C399" i="1"/>
  <c r="H398" i="1"/>
  <c r="G398" i="1"/>
  <c r="D398" i="1"/>
  <c r="C398" i="1"/>
  <c r="H397" i="1"/>
  <c r="G397" i="1"/>
  <c r="D397" i="1"/>
  <c r="C397"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D373" i="1"/>
  <c r="G373" i="1" s="1"/>
  <c r="C373" i="1"/>
  <c r="H372" i="1"/>
  <c r="G372" i="1"/>
  <c r="D372" i="1"/>
  <c r="C372" i="1"/>
  <c r="H371" i="1"/>
  <c r="G371" i="1"/>
  <c r="D371" i="1"/>
  <c r="C371" i="1"/>
  <c r="H370" i="1"/>
  <c r="G370" i="1"/>
  <c r="D370" i="1"/>
  <c r="C370" i="1"/>
  <c r="H369" i="1"/>
  <c r="D369" i="1"/>
  <c r="G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D306" i="1"/>
  <c r="G306" i="1" s="1"/>
  <c r="C306" i="1"/>
  <c r="C305" i="1"/>
  <c r="C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C274" i="1"/>
  <c r="H273" i="1"/>
  <c r="G273" i="1"/>
  <c r="D273" i="1"/>
  <c r="C273" i="1"/>
  <c r="H272" i="1"/>
  <c r="G272" i="1"/>
  <c r="D272" i="1"/>
  <c r="C272" i="1"/>
  <c r="D271" i="1"/>
  <c r="H271" i="1" s="1"/>
  <c r="C271" i="1"/>
  <c r="D270" i="1"/>
  <c r="H270" i="1" s="1"/>
  <c r="C270" i="1"/>
  <c r="C269" i="1"/>
  <c r="H268" i="1"/>
  <c r="G268" i="1"/>
  <c r="D268" i="1"/>
  <c r="C268" i="1"/>
  <c r="H267" i="1"/>
  <c r="G267" i="1"/>
  <c r="D267" i="1"/>
  <c r="C267" i="1"/>
  <c r="H266" i="1"/>
  <c r="D266" i="1"/>
  <c r="G266" i="1" s="1"/>
  <c r="C266"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D247" i="1"/>
  <c r="H247" i="1" s="1"/>
  <c r="C247" i="1"/>
  <c r="D246" i="1"/>
  <c r="H246" i="1" s="1"/>
  <c r="C246" i="1"/>
  <c r="H245" i="1"/>
  <c r="G245" i="1"/>
  <c r="D245" i="1"/>
  <c r="C245" i="1"/>
  <c r="H244" i="1"/>
  <c r="G244" i="1"/>
  <c r="D244" i="1"/>
  <c r="C244" i="1"/>
  <c r="D243" i="1"/>
  <c r="H243" i="1" s="1"/>
  <c r="C243" i="1"/>
  <c r="D242" i="1"/>
  <c r="G242" i="1" s="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C218" i="1"/>
  <c r="C217" i="1"/>
  <c r="H216" i="1"/>
  <c r="G216" i="1"/>
  <c r="D216" i="1"/>
  <c r="C216" i="1"/>
  <c r="D215" i="1"/>
  <c r="H215" i="1" s="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D199" i="1"/>
  <c r="H197" i="1"/>
  <c r="G197" i="1"/>
  <c r="D197" i="1"/>
  <c r="C197" i="1"/>
  <c r="H196" i="1"/>
  <c r="G196" i="1"/>
  <c r="D196" i="1"/>
  <c r="C196" i="1"/>
  <c r="D195" i="1"/>
  <c r="H195" i="1" s="1"/>
  <c r="C195" i="1"/>
  <c r="D194" i="1"/>
  <c r="H194" i="1" s="1"/>
  <c r="C194" i="1"/>
  <c r="D193" i="1"/>
  <c r="H193" i="1" s="1"/>
  <c r="C193" i="1"/>
  <c r="H192" i="1"/>
  <c r="G192" i="1"/>
  <c r="D192" i="1"/>
  <c r="C192" i="1"/>
  <c r="D191" i="1"/>
  <c r="G191" i="1" s="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G182" i="1" s="1"/>
  <c r="C182" i="1"/>
  <c r="D181" i="1"/>
  <c r="H181" i="1" s="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D163" i="1"/>
  <c r="G163" i="1" s="1"/>
  <c r="C163" i="1"/>
  <c r="H162" i="1"/>
  <c r="D162" i="1"/>
  <c r="G162" i="1" s="1"/>
  <c r="C162" i="1"/>
  <c r="C161"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H151" i="1"/>
  <c r="D151" i="1"/>
  <c r="G151" i="1" s="1"/>
  <c r="C151" i="1"/>
  <c r="H150" i="1"/>
  <c r="D150" i="1"/>
  <c r="G150" i="1" s="1"/>
  <c r="C150" i="1"/>
  <c r="C149"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D118" i="1"/>
  <c r="H118" i="1" s="1"/>
  <c r="C118" i="1"/>
  <c r="H117" i="1"/>
  <c r="G117" i="1"/>
  <c r="D117" i="1"/>
  <c r="C117"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D90" i="1"/>
  <c r="H90" i="1" s="1"/>
  <c r="C90" i="1"/>
  <c r="D89" i="1"/>
  <c r="H89" i="1" s="1"/>
  <c r="C89" i="1"/>
  <c r="H88" i="1"/>
  <c r="G88" i="1"/>
  <c r="D88" i="1"/>
  <c r="C88"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D63" i="1"/>
  <c r="G63" i="1" s="1"/>
  <c r="C63" i="1"/>
  <c r="H62" i="1"/>
  <c r="G62" i="1"/>
  <c r="D62" i="1"/>
  <c r="C62" i="1"/>
  <c r="H61" i="1"/>
  <c r="G61" i="1"/>
  <c r="D61" i="1"/>
  <c r="C61" i="1"/>
  <c r="C60" i="1"/>
  <c r="H59" i="1"/>
  <c r="G59" i="1"/>
  <c r="D59" i="1"/>
  <c r="C59" i="1"/>
  <c r="H58" i="1"/>
  <c r="G58" i="1"/>
  <c r="D58" i="1"/>
  <c r="C58" i="1"/>
  <c r="H57" i="1"/>
  <c r="G57" i="1"/>
  <c r="D57" i="1"/>
  <c r="C57" i="1"/>
  <c r="H56" i="1"/>
  <c r="G56" i="1"/>
  <c r="D56" i="1"/>
  <c r="C56" i="1"/>
  <c r="D55" i="1"/>
  <c r="H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D27" i="1"/>
  <c r="H27" i="1" s="1"/>
  <c r="C27" i="1"/>
  <c r="H26" i="1"/>
  <c r="G26" i="1"/>
  <c r="D26" i="1"/>
  <c r="C26" i="1"/>
  <c r="D25" i="1"/>
  <c r="H25" i="1" s="1"/>
  <c r="C25" i="1"/>
  <c r="H24" i="1"/>
  <c r="G24" i="1"/>
  <c r="D24" i="1"/>
  <c r="C24" i="1"/>
  <c r="D23" i="1"/>
  <c r="H23" i="1" s="1"/>
  <c r="C23" i="1"/>
  <c r="H22" i="1"/>
  <c r="G22" i="1"/>
  <c r="D22" i="1"/>
  <c r="C22" i="1"/>
  <c r="H21" i="1"/>
  <c r="G21" i="1"/>
  <c r="D21" i="1"/>
  <c r="C21" i="1"/>
  <c r="D20" i="1"/>
  <c r="H20" i="1" s="1"/>
  <c r="C20" i="1"/>
  <c r="D19" i="1"/>
  <c r="H19" i="1" s="1"/>
  <c r="C19"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D5" i="1"/>
  <c r="G5" i="1" s="1"/>
  <c r="C5" i="1"/>
  <c r="H4" i="1"/>
  <c r="D4" i="1"/>
  <c r="G4" i="1" s="1"/>
  <c r="C4" i="1"/>
  <c r="E37" i="9" l="1"/>
  <c r="B37" i="9" s="1"/>
  <c r="E307" i="9"/>
  <c r="B307" i="9" s="1"/>
  <c r="E311" i="9"/>
  <c r="B311" i="9" s="1"/>
  <c r="E319" i="9"/>
  <c r="B319" i="9" s="1"/>
  <c r="E323" i="9"/>
  <c r="B323" i="9" s="1"/>
  <c r="F236" i="9"/>
  <c r="B236" i="9" s="1"/>
  <c r="H1680" i="1"/>
  <c r="G1680" i="1"/>
  <c r="H1679" i="1"/>
  <c r="G1668" i="1"/>
  <c r="H1668" i="1"/>
  <c r="G1658" i="1"/>
  <c r="G1656" i="1"/>
  <c r="G1642" i="1"/>
  <c r="H1640" i="1"/>
  <c r="G1639" i="1"/>
  <c r="H1636" i="1"/>
  <c r="G1635" i="1"/>
  <c r="G1632" i="1"/>
  <c r="G1628" i="1"/>
  <c r="D51" i="8"/>
  <c r="C1627" i="1" s="1"/>
  <c r="H1619" i="1"/>
  <c r="G1592" i="1"/>
  <c r="G1591" i="1"/>
  <c r="G1606" i="1"/>
  <c r="G1604" i="1"/>
  <c r="H1582" i="1"/>
  <c r="G1582" i="1"/>
  <c r="G1584" i="1"/>
  <c r="G844" i="1"/>
  <c r="G841" i="1"/>
  <c r="G836" i="1"/>
  <c r="G734" i="1"/>
  <c r="G731" i="1"/>
  <c r="H727" i="1"/>
  <c r="H667" i="1"/>
  <c r="G666" i="1"/>
  <c r="G665" i="1"/>
  <c r="G662" i="1"/>
  <c r="G652" i="1"/>
  <c r="E296" i="9"/>
  <c r="B296" i="9" s="1"/>
  <c r="G648" i="1"/>
  <c r="G647" i="1"/>
  <c r="G649" i="1"/>
  <c r="H649" i="1"/>
  <c r="G636" i="1"/>
  <c r="G635" i="1"/>
  <c r="G416" i="1"/>
  <c r="G415" i="1"/>
  <c r="G414" i="1"/>
  <c r="G422" i="1"/>
  <c r="E648" i="4"/>
  <c r="D642" i="1" s="1"/>
  <c r="D421" i="1"/>
  <c r="G396" i="1"/>
  <c r="H396" i="1"/>
  <c r="F401" i="4"/>
  <c r="E373" i="4"/>
  <c r="D368" i="1" s="1"/>
  <c r="G270" i="1"/>
  <c r="G271" i="1"/>
  <c r="H265" i="1"/>
  <c r="G246" i="1"/>
  <c r="G247" i="1"/>
  <c r="G243" i="1"/>
  <c r="H242" i="1"/>
  <c r="E230" i="4"/>
  <c r="D226" i="1" s="1"/>
  <c r="G215" i="1"/>
  <c r="G212" i="1"/>
  <c r="G213" i="1"/>
  <c r="E202" i="4"/>
  <c r="D198" i="1" s="1"/>
  <c r="G195" i="1"/>
  <c r="G194" i="1"/>
  <c r="G193" i="1"/>
  <c r="G190" i="1"/>
  <c r="H191" i="1"/>
  <c r="F241" i="9"/>
  <c r="B241" i="9" s="1"/>
  <c r="F194" i="4"/>
  <c r="G183" i="1"/>
  <c r="H182" i="1"/>
  <c r="G181" i="1"/>
  <c r="E52" i="9"/>
  <c r="B52" i="9" s="1"/>
  <c r="G174" i="1"/>
  <c r="H174" i="1"/>
  <c r="G161" i="1"/>
  <c r="H161" i="1"/>
  <c r="G156" i="1"/>
  <c r="G158" i="1"/>
  <c r="G149" i="1"/>
  <c r="H149" i="1"/>
  <c r="G305" i="1"/>
  <c r="H305" i="1"/>
  <c r="G136" i="1"/>
  <c r="G147" i="1"/>
  <c r="G118" i="1"/>
  <c r="D116" i="1"/>
  <c r="G90" i="1"/>
  <c r="F91" i="4"/>
  <c r="G87" i="1"/>
  <c r="G89" i="1"/>
  <c r="B232" i="9"/>
  <c r="G81" i="1"/>
  <c r="G79" i="1"/>
  <c r="G60" i="1"/>
  <c r="H60" i="1"/>
  <c r="E49" i="4"/>
  <c r="D45" i="1" s="1"/>
  <c r="G54" i="1"/>
  <c r="G55" i="1"/>
  <c r="G25" i="1"/>
  <c r="G27" i="1"/>
  <c r="G23" i="1"/>
  <c r="G19" i="1"/>
  <c r="E27" i="9"/>
  <c r="B27" i="9" s="1"/>
  <c r="E7" i="4"/>
  <c r="D3" i="1" s="1"/>
  <c r="G20" i="1"/>
  <c r="F23" i="4"/>
  <c r="E31" i="9"/>
  <c r="B31" i="9" s="1"/>
  <c r="E325" i="9"/>
  <c r="B325" i="9" s="1"/>
  <c r="E36" i="9"/>
  <c r="B36" i="9" s="1"/>
  <c r="E321" i="9"/>
  <c r="B321" i="9" s="1"/>
  <c r="G199" i="1"/>
  <c r="H199" i="1"/>
  <c r="G217" i="1"/>
  <c r="H217" i="1"/>
  <c r="G269" i="1"/>
  <c r="H269" i="1"/>
  <c r="H1589" i="1"/>
  <c r="G1589" i="1"/>
  <c r="H1593" i="1"/>
  <c r="G1593" i="1"/>
  <c r="H1649" i="1"/>
  <c r="G1649" i="1"/>
  <c r="C13" i="1"/>
  <c r="G1428" i="1"/>
  <c r="H1428" i="1"/>
  <c r="G1433" i="1"/>
  <c r="H1433" i="1"/>
  <c r="G1436" i="1"/>
  <c r="H1436" i="1"/>
  <c r="G1441" i="1"/>
  <c r="H1441" i="1"/>
  <c r="G1444" i="1"/>
  <c r="H1444" i="1"/>
  <c r="G1449" i="1"/>
  <c r="H1449" i="1"/>
  <c r="G1452" i="1"/>
  <c r="H1452" i="1"/>
  <c r="G1457" i="1"/>
  <c r="H1457" i="1"/>
  <c r="G1460" i="1"/>
  <c r="H1460" i="1"/>
  <c r="G1465" i="1"/>
  <c r="H1465" i="1"/>
  <c r="G1468" i="1"/>
  <c r="H1468" i="1"/>
  <c r="G1473" i="1"/>
  <c r="H1473" i="1"/>
  <c r="G1476" i="1"/>
  <c r="H1476" i="1"/>
  <c r="G1481" i="1"/>
  <c r="H1481" i="1"/>
  <c r="G1489" i="1"/>
  <c r="H1489" i="1"/>
  <c r="G1492" i="1"/>
  <c r="H1492" i="1"/>
  <c r="G1497" i="1"/>
  <c r="H1497" i="1"/>
  <c r="G1500" i="1"/>
  <c r="H1500" i="1"/>
  <c r="G1505" i="1"/>
  <c r="H1505" i="1"/>
  <c r="G1508" i="1"/>
  <c r="H1508" i="1"/>
  <c r="G1513" i="1"/>
  <c r="H1513" i="1"/>
  <c r="G1516" i="1"/>
  <c r="H1516" i="1"/>
  <c r="G1521" i="1"/>
  <c r="H1521" i="1"/>
  <c r="G1529" i="1"/>
  <c r="H1529" i="1"/>
  <c r="G1532" i="1"/>
  <c r="H1532" i="1"/>
  <c r="H1543" i="1"/>
  <c r="G1543" i="1"/>
  <c r="G1564" i="1"/>
  <c r="J1564" i="1"/>
  <c r="H1564" i="1"/>
  <c r="I1565" i="1"/>
  <c r="G1568" i="1"/>
  <c r="J1568" i="1"/>
  <c r="H1568" i="1"/>
  <c r="I1569" i="1"/>
  <c r="G1571" i="1"/>
  <c r="H1571" i="1"/>
  <c r="G1586" i="1"/>
  <c r="H1590" i="1"/>
  <c r="G1590" i="1"/>
  <c r="H1646" i="1"/>
  <c r="G1646" i="1"/>
  <c r="H1665" i="1"/>
  <c r="G1665" i="1"/>
  <c r="F178" i="4"/>
  <c r="D164" i="4"/>
  <c r="F526" i="4"/>
  <c r="D522" i="4"/>
  <c r="F536" i="4"/>
  <c r="G1537" i="1"/>
  <c r="H1537" i="1"/>
  <c r="G1540" i="1"/>
  <c r="I1540" i="1" s="1"/>
  <c r="H1540" i="1"/>
  <c r="G1553" i="1"/>
  <c r="J1553" i="1"/>
  <c r="H1553" i="1"/>
  <c r="H1610" i="1"/>
  <c r="G1610" i="1"/>
  <c r="H1630" i="1"/>
  <c r="G1630" i="1"/>
  <c r="F203" i="4"/>
  <c r="D202" i="4"/>
  <c r="D35" i="1"/>
  <c r="D218" i="1"/>
  <c r="D274" i="1"/>
  <c r="D423" i="1"/>
  <c r="G1365" i="1"/>
  <c r="H1367" i="1"/>
  <c r="G1369" i="1"/>
  <c r="H1371" i="1"/>
  <c r="G1373" i="1"/>
  <c r="H1375" i="1"/>
  <c r="G1377" i="1"/>
  <c r="H1379" i="1"/>
  <c r="G1381" i="1"/>
  <c r="H1383" i="1"/>
  <c r="G1385" i="1"/>
  <c r="H1387" i="1"/>
  <c r="G1389" i="1"/>
  <c r="H1391" i="1"/>
  <c r="G1393" i="1"/>
  <c r="H1395" i="1"/>
  <c r="G1397" i="1"/>
  <c r="H1399" i="1"/>
  <c r="G1401" i="1"/>
  <c r="H1403" i="1"/>
  <c r="G1405" i="1"/>
  <c r="H1407" i="1"/>
  <c r="G1409" i="1"/>
  <c r="H1411" i="1"/>
  <c r="G1413" i="1"/>
  <c r="H1415" i="1"/>
  <c r="G1417" i="1"/>
  <c r="H1419" i="1"/>
  <c r="G1421" i="1"/>
  <c r="H1423" i="1"/>
  <c r="H1425" i="1"/>
  <c r="I1541" i="1"/>
  <c r="J1543" i="1"/>
  <c r="H1546" i="1"/>
  <c r="J1549" i="1"/>
  <c r="G1549" i="1"/>
  <c r="I1549" i="1" s="1"/>
  <c r="H1552" i="1"/>
  <c r="H1554" i="1"/>
  <c r="G1575" i="1"/>
  <c r="I1575" i="1" s="1"/>
  <c r="G1602" i="1"/>
  <c r="H1662" i="1"/>
  <c r="G1662" i="1"/>
  <c r="H1681" i="1"/>
  <c r="G1681" i="1"/>
  <c r="E82" i="4"/>
  <c r="D78" i="1" s="1"/>
  <c r="F83" i="4"/>
  <c r="E164" i="4"/>
  <c r="D160" i="1" s="1"/>
  <c r="F165" i="4"/>
  <c r="F234" i="4"/>
  <c r="D230" i="4"/>
  <c r="F480" i="4"/>
  <c r="D479" i="4"/>
  <c r="H1366" i="1"/>
  <c r="H1370" i="1"/>
  <c r="H1374" i="1"/>
  <c r="H1378" i="1"/>
  <c r="H1382" i="1"/>
  <c r="H1386" i="1"/>
  <c r="H1390" i="1"/>
  <c r="H1394" i="1"/>
  <c r="H1398" i="1"/>
  <c r="H1402" i="1"/>
  <c r="H1406" i="1"/>
  <c r="H1410" i="1"/>
  <c r="H1414" i="1"/>
  <c r="H1418" i="1"/>
  <c r="H1422" i="1"/>
  <c r="G1429" i="1"/>
  <c r="G1432" i="1"/>
  <c r="H1432" i="1"/>
  <c r="G1437" i="1"/>
  <c r="H1437" i="1"/>
  <c r="G1440" i="1"/>
  <c r="H1440" i="1"/>
  <c r="G1445" i="1"/>
  <c r="H1445" i="1"/>
  <c r="G1448" i="1"/>
  <c r="H1448" i="1"/>
  <c r="G1453" i="1"/>
  <c r="H1453" i="1"/>
  <c r="G1456" i="1"/>
  <c r="H1456" i="1"/>
  <c r="G1461" i="1"/>
  <c r="H1461" i="1"/>
  <c r="G1464" i="1"/>
  <c r="H1464" i="1"/>
  <c r="G1469" i="1"/>
  <c r="H1469" i="1"/>
  <c r="G1472" i="1"/>
  <c r="H1472" i="1"/>
  <c r="G1477" i="1"/>
  <c r="H1477" i="1"/>
  <c r="G1480" i="1"/>
  <c r="H1480" i="1"/>
  <c r="G1485" i="1"/>
  <c r="H1485" i="1"/>
  <c r="G1488" i="1"/>
  <c r="H1488" i="1"/>
  <c r="G1493" i="1"/>
  <c r="H1493" i="1"/>
  <c r="G1496" i="1"/>
  <c r="H1496" i="1"/>
  <c r="G1501" i="1"/>
  <c r="H1501" i="1"/>
  <c r="G1504" i="1"/>
  <c r="H1504" i="1"/>
  <c r="G1512" i="1"/>
  <c r="H1512" i="1"/>
  <c r="G1517" i="1"/>
  <c r="H1517" i="1"/>
  <c r="G1520" i="1"/>
  <c r="H1520" i="1"/>
  <c r="G1525" i="1"/>
  <c r="H1525" i="1"/>
  <c r="G1528" i="1"/>
  <c r="H1528" i="1"/>
  <c r="G1533" i="1"/>
  <c r="H1533" i="1"/>
  <c r="J1540" i="1"/>
  <c r="G1544" i="1"/>
  <c r="H1544" i="1"/>
  <c r="H1548" i="1"/>
  <c r="G1548" i="1"/>
  <c r="J1552" i="1"/>
  <c r="G1552" i="1"/>
  <c r="I1552" i="1" s="1"/>
  <c r="G1566" i="1"/>
  <c r="I1566" i="1" s="1"/>
  <c r="J1566" i="1"/>
  <c r="H1566" i="1"/>
  <c r="G1570" i="1"/>
  <c r="H1570" i="1"/>
  <c r="H1609" i="1"/>
  <c r="G1609" i="1"/>
  <c r="H1613" i="1"/>
  <c r="G1613" i="1"/>
  <c r="H1633" i="1"/>
  <c r="G1633" i="1"/>
  <c r="H1678" i="1"/>
  <c r="G1678" i="1"/>
  <c r="F310" i="4"/>
  <c r="E309" i="4"/>
  <c r="F309" i="4" s="1"/>
  <c r="H1637" i="1"/>
  <c r="G1637" i="1"/>
  <c r="H1653" i="1"/>
  <c r="G1653" i="1"/>
  <c r="H1669" i="1"/>
  <c r="G1669" i="1"/>
  <c r="H1685" i="1"/>
  <c r="G1685" i="1"/>
  <c r="G202" i="9"/>
  <c r="E202" i="9" s="1"/>
  <c r="B202" i="9" s="1"/>
  <c r="F135" i="4"/>
  <c r="D134" i="4"/>
  <c r="F361" i="4"/>
  <c r="D360" i="4"/>
  <c r="F7" i="5"/>
  <c r="H22" i="3"/>
  <c r="F70" i="5"/>
  <c r="G314" i="9"/>
  <c r="D147" i="5"/>
  <c r="G315" i="9"/>
  <c r="E315" i="9" s="1"/>
  <c r="B315" i="9" s="1"/>
  <c r="F150" i="5"/>
  <c r="D5" i="6"/>
  <c r="F10" i="6"/>
  <c r="J1550" i="1"/>
  <c r="G1557" i="1"/>
  <c r="I1557" i="1" s="1"/>
  <c r="J1557" i="1"/>
  <c r="G1559" i="1"/>
  <c r="I1559" i="1" s="1"/>
  <c r="J1559" i="1"/>
  <c r="G1561" i="1"/>
  <c r="I1561" i="1" s="1"/>
  <c r="J1561" i="1"/>
  <c r="G1577" i="1"/>
  <c r="I1577" i="1" s="1"/>
  <c r="J1577" i="1"/>
  <c r="G1579" i="1"/>
  <c r="I1579" i="1" s="1"/>
  <c r="J1579" i="1"/>
  <c r="H1581" i="1"/>
  <c r="G1581" i="1"/>
  <c r="H1597" i="1"/>
  <c r="G1597" i="1"/>
  <c r="H1617" i="1"/>
  <c r="G1617" i="1"/>
  <c r="H1625" i="1"/>
  <c r="G1625" i="1"/>
  <c r="G1634" i="1"/>
  <c r="H1641" i="1"/>
  <c r="G1641" i="1"/>
  <c r="G1650" i="1"/>
  <c r="H1657" i="1"/>
  <c r="G1657" i="1"/>
  <c r="G1666" i="1"/>
  <c r="H1673" i="1"/>
  <c r="G1673" i="1"/>
  <c r="G1682" i="1"/>
  <c r="D49" i="4"/>
  <c r="F153" i="4"/>
  <c r="F355" i="4"/>
  <c r="D354" i="4"/>
  <c r="F407" i="4"/>
  <c r="D406" i="4"/>
  <c r="F432" i="4"/>
  <c r="D431" i="4"/>
  <c r="F585" i="4"/>
  <c r="D584" i="4"/>
  <c r="G345" i="9"/>
  <c r="E345" i="9" s="1"/>
  <c r="H33" i="3"/>
  <c r="G1426" i="1"/>
  <c r="G1434" i="1"/>
  <c r="G1438" i="1"/>
  <c r="G1442" i="1"/>
  <c r="G1446" i="1"/>
  <c r="G1450" i="1"/>
  <c r="G1454" i="1"/>
  <c r="G1458" i="1"/>
  <c r="G1462" i="1"/>
  <c r="G1466" i="1"/>
  <c r="G1470" i="1"/>
  <c r="G1474" i="1"/>
  <c r="G1478" i="1"/>
  <c r="G1482" i="1"/>
  <c r="G1486" i="1"/>
  <c r="G1490" i="1"/>
  <c r="G1494" i="1"/>
  <c r="G1498" i="1"/>
  <c r="G1502" i="1"/>
  <c r="G1506" i="1"/>
  <c r="G1510" i="1"/>
  <c r="G1514" i="1"/>
  <c r="G1518" i="1"/>
  <c r="G1522" i="1"/>
  <c r="G1526" i="1"/>
  <c r="G1530" i="1"/>
  <c r="G1534" i="1"/>
  <c r="G1538" i="1"/>
  <c r="G1542" i="1"/>
  <c r="I1542" i="1" s="1"/>
  <c r="J1542" i="1"/>
  <c r="G1546" i="1"/>
  <c r="H1555" i="1"/>
  <c r="G1572" i="1"/>
  <c r="I1572" i="1" s="1"/>
  <c r="J1572" i="1"/>
  <c r="H1573" i="1"/>
  <c r="I1573" i="1" s="1"/>
  <c r="G1574" i="1"/>
  <c r="I1574" i="1" s="1"/>
  <c r="J1574" i="1"/>
  <c r="H1575" i="1"/>
  <c r="H1585" i="1"/>
  <c r="G1585" i="1"/>
  <c r="G1594" i="1"/>
  <c r="H1605" i="1"/>
  <c r="G1605" i="1"/>
  <c r="G1614" i="1"/>
  <c r="G1622" i="1"/>
  <c r="H1629" i="1"/>
  <c r="G1629" i="1"/>
  <c r="G1638" i="1"/>
  <c r="H1645" i="1"/>
  <c r="G1645" i="1"/>
  <c r="G1654" i="1"/>
  <c r="H1661" i="1"/>
  <c r="G1661" i="1"/>
  <c r="G1670" i="1"/>
  <c r="H1677" i="1"/>
  <c r="G1677" i="1"/>
  <c r="D106" i="4"/>
  <c r="F140" i="4"/>
  <c r="F263" i="4"/>
  <c r="D262" i="4"/>
  <c r="E431" i="4"/>
  <c r="E466" i="4"/>
  <c r="D460" i="1" s="1"/>
  <c r="F492" i="4"/>
  <c r="D491" i="4"/>
  <c r="E7" i="5"/>
  <c r="D25" i="8"/>
  <c r="C1601" i="1" s="1"/>
  <c r="C1603" i="1"/>
  <c r="F203" i="5"/>
  <c r="D202" i="5"/>
  <c r="E141" i="6"/>
  <c r="F36" i="6"/>
  <c r="D35" i="6"/>
  <c r="B145" i="9"/>
  <c r="D321" i="4"/>
  <c r="D373" i="4"/>
  <c r="D466" i="4"/>
  <c r="G156" i="9"/>
  <c r="E156" i="9" s="1"/>
  <c r="B156" i="9" s="1"/>
  <c r="F607" i="4"/>
  <c r="D647" i="4"/>
  <c r="E70" i="5"/>
  <c r="D177" i="5"/>
  <c r="E35" i="6"/>
  <c r="F130" i="6"/>
  <c r="D129" i="6"/>
  <c r="B32" i="9"/>
  <c r="B40" i="9"/>
  <c r="B48" i="9"/>
  <c r="B56" i="9"/>
  <c r="B64" i="9"/>
  <c r="B72" i="9"/>
  <c r="B80" i="9"/>
  <c r="B88" i="9"/>
  <c r="B96" i="9"/>
  <c r="B104" i="9"/>
  <c r="B112" i="9"/>
  <c r="B120" i="9"/>
  <c r="B128" i="9"/>
  <c r="B136" i="9"/>
  <c r="D7" i="4"/>
  <c r="H24" i="9"/>
  <c r="G24" i="9"/>
  <c r="E536" i="4"/>
  <c r="D571" i="4"/>
  <c r="D597" i="4"/>
  <c r="D629" i="4"/>
  <c r="F656" i="4"/>
  <c r="F136" i="5"/>
  <c r="D135" i="5"/>
  <c r="D254" i="5"/>
  <c r="F259" i="5"/>
  <c r="D89" i="6"/>
  <c r="F94" i="6"/>
  <c r="G185" i="9"/>
  <c r="E185" i="9" s="1"/>
  <c r="B185" i="9" s="1"/>
  <c r="H315" i="9"/>
  <c r="H314" i="9"/>
  <c r="F218" i="5"/>
  <c r="G309" i="9"/>
  <c r="H308" i="9"/>
  <c r="G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H309" i="9"/>
  <c r="G210" i="9"/>
  <c r="E210" i="9" s="1"/>
  <c r="B210" i="9" s="1"/>
  <c r="G209" i="9"/>
  <c r="E209" i="9" s="1"/>
  <c r="B209" i="9" s="1"/>
  <c r="G208" i="9"/>
  <c r="E208" i="9" s="1"/>
  <c r="B208" i="9" s="1"/>
  <c r="L207" i="9"/>
  <c r="F207" i="9" s="1"/>
  <c r="G187" i="9"/>
  <c r="E187" i="9" s="1"/>
  <c r="B187" i="9" s="1"/>
  <c r="G183" i="9"/>
  <c r="E183" i="9" s="1"/>
  <c r="B183" i="9" s="1"/>
  <c r="G182" i="9"/>
  <c r="E182" i="9" s="1"/>
  <c r="B182" i="9" s="1"/>
  <c r="G181" i="9"/>
  <c r="E181" i="9" s="1"/>
  <c r="B181" i="9" s="1"/>
  <c r="H180" i="9"/>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8" i="9"/>
  <c r="E188" i="9" s="1"/>
  <c r="B188" i="9" s="1"/>
  <c r="G184" i="9"/>
  <c r="E184" i="9" s="1"/>
  <c r="B184" i="9" s="1"/>
  <c r="G180" i="9"/>
  <c r="E180" i="9" s="1"/>
  <c r="B180" i="9" s="1"/>
  <c r="H179" i="9"/>
  <c r="I10" i="9"/>
  <c r="G175" i="9"/>
  <c r="E175" i="9" s="1"/>
  <c r="B175" i="9" s="1"/>
  <c r="G177" i="9"/>
  <c r="E177" i="9" s="1"/>
  <c r="B177" i="9" s="1"/>
  <c r="G179" i="9"/>
  <c r="G192" i="9"/>
  <c r="E192" i="9" s="1"/>
  <c r="B192" i="9" s="1"/>
  <c r="G200" i="9"/>
  <c r="E200" i="9" s="1"/>
  <c r="B200" i="9" s="1"/>
  <c r="B261" i="9"/>
  <c r="B277" i="9"/>
  <c r="B285" i="9"/>
  <c r="D88" i="5"/>
  <c r="E176" i="5"/>
  <c r="D295" i="5"/>
  <c r="D114" i="6"/>
  <c r="G186" i="9"/>
  <c r="E186" i="9" s="1"/>
  <c r="B186" i="9" s="1"/>
  <c r="G190" i="9"/>
  <c r="E190" i="9" s="1"/>
  <c r="B190" i="9" s="1"/>
  <c r="G198" i="9"/>
  <c r="E198" i="9" s="1"/>
  <c r="B198" i="9" s="1"/>
  <c r="G206" i="9"/>
  <c r="E206" i="9" s="1"/>
  <c r="B206" i="9" s="1"/>
  <c r="E338" i="9"/>
  <c r="B338" i="9" s="1"/>
  <c r="E149" i="9"/>
  <c r="B149" i="9" s="1"/>
  <c r="B158" i="9"/>
  <c r="B162" i="9"/>
  <c r="B166" i="9"/>
  <c r="B170" i="9"/>
  <c r="G174" i="9"/>
  <c r="E174" i="9" s="1"/>
  <c r="B174" i="9" s="1"/>
  <c r="G176" i="9"/>
  <c r="E176" i="9" s="1"/>
  <c r="B176" i="9" s="1"/>
  <c r="G178" i="9"/>
  <c r="E178" i="9" s="1"/>
  <c r="B178" i="9" s="1"/>
  <c r="G196" i="9"/>
  <c r="E196" i="9" s="1"/>
  <c r="B196" i="9" s="1"/>
  <c r="G204" i="9"/>
  <c r="E204" i="9" s="1"/>
  <c r="B204" i="9" s="1"/>
  <c r="B273" i="9"/>
  <c r="F237" i="9"/>
  <c r="B237" i="9" s="1"/>
  <c r="E318" i="9"/>
  <c r="B318" i="9" s="1"/>
  <c r="E326" i="9"/>
  <c r="B326" i="9" s="1"/>
  <c r="F229" i="9"/>
  <c r="B229" i="9" s="1"/>
  <c r="B248" i="9"/>
  <c r="B251" i="9"/>
  <c r="B252" i="9"/>
  <c r="B255" i="9"/>
  <c r="B256" i="9"/>
  <c r="B259" i="9"/>
  <c r="B260" i="9"/>
  <c r="B263" i="9"/>
  <c r="B264" i="9"/>
  <c r="B267" i="9"/>
  <c r="B268" i="9"/>
  <c r="B271" i="9"/>
  <c r="B272" i="9"/>
  <c r="B275" i="9"/>
  <c r="B276" i="9"/>
  <c r="B279" i="9"/>
  <c r="B280" i="9"/>
  <c r="B283" i="9"/>
  <c r="B284" i="9"/>
  <c r="B287" i="9"/>
  <c r="B288" i="9"/>
  <c r="B291" i="9"/>
  <c r="B292" i="9"/>
  <c r="B303" i="9"/>
  <c r="B340" i="9"/>
  <c r="F257" i="9"/>
  <c r="B257" i="9" s="1"/>
  <c r="F261" i="9"/>
  <c r="F262" i="9"/>
  <c r="B262" i="9" s="1"/>
  <c r="F265" i="9"/>
  <c r="B265" i="9" s="1"/>
  <c r="F266" i="9"/>
  <c r="B266" i="9" s="1"/>
  <c r="F269" i="9"/>
  <c r="B269" i="9" s="1"/>
  <c r="F270" i="9"/>
  <c r="B270" i="9" s="1"/>
  <c r="F273" i="9"/>
  <c r="F274" i="9"/>
  <c r="B274" i="9" s="1"/>
  <c r="F277" i="9"/>
  <c r="F278" i="9"/>
  <c r="B278" i="9" s="1"/>
  <c r="F281" i="9"/>
  <c r="B281" i="9" s="1"/>
  <c r="F282" i="9"/>
  <c r="B282" i="9" s="1"/>
  <c r="F285" i="9"/>
  <c r="F286" i="9"/>
  <c r="B286" i="9" s="1"/>
  <c r="F289" i="9"/>
  <c r="B289" i="9" s="1"/>
  <c r="F290" i="9"/>
  <c r="B290" i="9" s="1"/>
  <c r="E310" i="9"/>
  <c r="B310" i="9" s="1"/>
  <c r="B339" i="9"/>
  <c r="B231" i="9"/>
  <c r="B239" i="9"/>
  <c r="B247" i="9"/>
  <c r="E305" i="9"/>
  <c r="B305" i="9" s="1"/>
  <c r="B312" i="9"/>
  <c r="B327" i="9"/>
  <c r="B331" i="9"/>
  <c r="E334" i="9"/>
  <c r="B334" i="9" s="1"/>
  <c r="D45" i="8" l="1"/>
  <c r="C1621" i="1" s="1"/>
  <c r="H1627" i="1"/>
  <c r="G1627" i="1"/>
  <c r="D44" i="8"/>
  <c r="E24" i="9"/>
  <c r="F648" i="4"/>
  <c r="G642" i="1"/>
  <c r="H642" i="1"/>
  <c r="H421" i="1"/>
  <c r="G421" i="1"/>
  <c r="E360" i="4"/>
  <c r="E152" i="4"/>
  <c r="I18" i="3" s="1"/>
  <c r="G116" i="1"/>
  <c r="H116" i="1"/>
  <c r="F82" i="4"/>
  <c r="F295" i="5"/>
  <c r="C1299" i="1"/>
  <c r="D6" i="4"/>
  <c r="F7" i="4"/>
  <c r="C3" i="1"/>
  <c r="F360" i="4"/>
  <c r="C355" i="1"/>
  <c r="F230" i="4"/>
  <c r="C226" i="1"/>
  <c r="G274" i="1"/>
  <c r="H274" i="1"/>
  <c r="E175" i="5"/>
  <c r="D1179" i="1" s="1"/>
  <c r="I24" i="3"/>
  <c r="D1180" i="1"/>
  <c r="F129" i="6"/>
  <c r="C1524" i="1"/>
  <c r="F466" i="4"/>
  <c r="C460" i="1"/>
  <c r="H1601" i="1"/>
  <c r="G1601" i="1"/>
  <c r="F431" i="4"/>
  <c r="D430" i="4"/>
  <c r="C425" i="1"/>
  <c r="F522" i="4"/>
  <c r="C516" i="1"/>
  <c r="F89" i="6"/>
  <c r="C1484" i="1"/>
  <c r="F571" i="4"/>
  <c r="C565" i="1"/>
  <c r="I40" i="3"/>
  <c r="G335" i="9"/>
  <c r="E335" i="9" s="1"/>
  <c r="B335" i="9" s="1"/>
  <c r="F177" i="5"/>
  <c r="D176" i="5"/>
  <c r="C1181" i="1"/>
  <c r="H1603" i="1"/>
  <c r="G1603" i="1"/>
  <c r="F262" i="4"/>
  <c r="C258" i="1"/>
  <c r="F202" i="4"/>
  <c r="C198" i="1"/>
  <c r="D535" i="4"/>
  <c r="E535" i="4"/>
  <c r="D530" i="1"/>
  <c r="E69" i="5"/>
  <c r="D1075" i="1"/>
  <c r="I31" i="3"/>
  <c r="D1536" i="1"/>
  <c r="F354" i="4"/>
  <c r="C349" i="1"/>
  <c r="F147" i="5"/>
  <c r="C1152" i="1"/>
  <c r="G218" i="1"/>
  <c r="H218" i="1"/>
  <c r="F88" i="5"/>
  <c r="C1093" i="1"/>
  <c r="D250" i="5"/>
  <c r="F254" i="5"/>
  <c r="C1258" i="1"/>
  <c r="F629" i="4"/>
  <c r="C623" i="1"/>
  <c r="B24" i="9"/>
  <c r="F647" i="4"/>
  <c r="C641" i="1"/>
  <c r="F373" i="4"/>
  <c r="C368" i="1"/>
  <c r="G337" i="9"/>
  <c r="E337" i="9" s="1"/>
  <c r="B337" i="9" s="1"/>
  <c r="F202" i="5"/>
  <c r="C1206" i="1"/>
  <c r="E6" i="5"/>
  <c r="I22" i="3"/>
  <c r="D1012" i="1"/>
  <c r="E430" i="4"/>
  <c r="D425" i="1"/>
  <c r="E344" i="9"/>
  <c r="I10" i="3" s="1"/>
  <c r="B345" i="9"/>
  <c r="F49" i="4"/>
  <c r="C45" i="1"/>
  <c r="G347" i="9"/>
  <c r="E347" i="9" s="1"/>
  <c r="D141" i="6"/>
  <c r="F5" i="6"/>
  <c r="H27" i="3"/>
  <c r="C1400" i="1"/>
  <c r="E314" i="9"/>
  <c r="B314" i="9" s="1"/>
  <c r="F134" i="4"/>
  <c r="C130" i="1"/>
  <c r="E308" i="4"/>
  <c r="D304" i="1"/>
  <c r="I1544" i="1"/>
  <c r="F479" i="4"/>
  <c r="C473" i="1"/>
  <c r="G78" i="1"/>
  <c r="H78" i="1"/>
  <c r="H35" i="1"/>
  <c r="G35" i="1"/>
  <c r="E6" i="4"/>
  <c r="I1553" i="1"/>
  <c r="I1568" i="1"/>
  <c r="I1564" i="1"/>
  <c r="F114" i="6"/>
  <c r="H30" i="3"/>
  <c r="C1509" i="1"/>
  <c r="E179" i="9"/>
  <c r="B179" i="9" s="1"/>
  <c r="E309" i="9"/>
  <c r="B309" i="9" s="1"/>
  <c r="F135" i="5"/>
  <c r="C1140" i="1"/>
  <c r="F597" i="4"/>
  <c r="C591" i="1"/>
  <c r="I28" i="3"/>
  <c r="D1430" i="1"/>
  <c r="F321" i="4"/>
  <c r="C316" i="1"/>
  <c r="F35" i="6"/>
  <c r="H28" i="3"/>
  <c r="C1430" i="1"/>
  <c r="F491" i="4"/>
  <c r="C485" i="1"/>
  <c r="E418" i="4"/>
  <c r="D413" i="1" s="1"/>
  <c r="D355" i="1"/>
  <c r="F106" i="4"/>
  <c r="C102" i="1"/>
  <c r="F584" i="4"/>
  <c r="C578" i="1"/>
  <c r="F406" i="4"/>
  <c r="C401" i="1"/>
  <c r="D308" i="4"/>
  <c r="D69" i="5"/>
  <c r="I1548" i="1"/>
  <c r="G423" i="1"/>
  <c r="H423" i="1"/>
  <c r="F164" i="4"/>
  <c r="D152" i="4"/>
  <c r="C160" i="1"/>
  <c r="I1543" i="1"/>
  <c r="H13" i="1"/>
  <c r="G13" i="1"/>
  <c r="K1480" i="9" l="1"/>
  <c r="C1620" i="1"/>
  <c r="H11" i="3" s="1"/>
  <c r="N3" i="9" s="1"/>
  <c r="H19" i="9"/>
  <c r="E19" i="9" s="1"/>
  <c r="B19" i="9" s="1"/>
  <c r="I39" i="3"/>
  <c r="G343" i="9"/>
  <c r="E343" i="9" s="1"/>
  <c r="B343" i="9" s="1"/>
  <c r="G342" i="9"/>
  <c r="E342" i="9" s="1"/>
  <c r="D148" i="1"/>
  <c r="E299" i="4"/>
  <c r="E301" i="4" s="1"/>
  <c r="D297" i="1" s="1"/>
  <c r="F308" i="4"/>
  <c r="D417" i="4"/>
  <c r="C303" i="1"/>
  <c r="B347" i="9"/>
  <c r="E346" i="9"/>
  <c r="F250" i="5"/>
  <c r="H25" i="3"/>
  <c r="C1254" i="1"/>
  <c r="G349" i="1"/>
  <c r="H349" i="1"/>
  <c r="F535" i="4"/>
  <c r="D640" i="4"/>
  <c r="C529" i="1"/>
  <c r="G355" i="1"/>
  <c r="H355" i="1"/>
  <c r="H102" i="1"/>
  <c r="G102" i="1"/>
  <c r="G1093" i="1"/>
  <c r="H1093" i="1"/>
  <c r="I23" i="3"/>
  <c r="D1074" i="1"/>
  <c r="G198" i="1"/>
  <c r="H198" i="1"/>
  <c r="D639" i="4"/>
  <c r="F430" i="4"/>
  <c r="C424" i="1"/>
  <c r="G460" i="1"/>
  <c r="H460" i="1"/>
  <c r="D300" i="4"/>
  <c r="F6" i="4"/>
  <c r="H17" i="3"/>
  <c r="D422" i="4"/>
  <c r="C2" i="1"/>
  <c r="D299" i="4"/>
  <c r="F152" i="4"/>
  <c r="H18" i="3"/>
  <c r="C148" i="1"/>
  <c r="G316" i="1"/>
  <c r="H316" i="1"/>
  <c r="G591" i="1"/>
  <c r="H591" i="1"/>
  <c r="E639" i="4"/>
  <c r="D633" i="1" s="1"/>
  <c r="D424" i="1"/>
  <c r="G1206" i="1"/>
  <c r="H1206" i="1"/>
  <c r="G368" i="1"/>
  <c r="H368" i="1"/>
  <c r="G1258" i="1"/>
  <c r="H1258" i="1"/>
  <c r="G1152" i="1"/>
  <c r="H1152" i="1"/>
  <c r="G530" i="1"/>
  <c r="H530" i="1"/>
  <c r="G258" i="1"/>
  <c r="H258" i="1"/>
  <c r="G1181" i="1"/>
  <c r="H1181" i="1"/>
  <c r="H1621" i="1"/>
  <c r="G1621" i="1"/>
  <c r="G1484" i="1"/>
  <c r="H1484" i="1"/>
  <c r="G516" i="1"/>
  <c r="H516" i="1"/>
  <c r="G226" i="1"/>
  <c r="H226" i="1"/>
  <c r="D418" i="4"/>
  <c r="G1299" i="1"/>
  <c r="H1299" i="1"/>
  <c r="G1140" i="1"/>
  <c r="H1140" i="1"/>
  <c r="G473" i="1"/>
  <c r="H473" i="1"/>
  <c r="E417" i="4"/>
  <c r="D412" i="1" s="1"/>
  <c r="D303" i="1"/>
  <c r="H1400" i="1"/>
  <c r="G1400" i="1"/>
  <c r="G641" i="1"/>
  <c r="H641" i="1"/>
  <c r="G623" i="1"/>
  <c r="H623" i="1"/>
  <c r="G1075" i="1"/>
  <c r="H1075" i="1"/>
  <c r="G565" i="1"/>
  <c r="H565" i="1"/>
  <c r="G425" i="1"/>
  <c r="H425" i="1"/>
  <c r="H160" i="1"/>
  <c r="G160" i="1"/>
  <c r="G401" i="1"/>
  <c r="H401" i="1"/>
  <c r="G485" i="1"/>
  <c r="H485" i="1"/>
  <c r="G1509" i="1"/>
  <c r="H1509" i="1"/>
  <c r="G130" i="1"/>
  <c r="H130" i="1"/>
  <c r="H45" i="1"/>
  <c r="G45" i="1"/>
  <c r="H299" i="9"/>
  <c r="D1011" i="1"/>
  <c r="F69" i="5"/>
  <c r="H23" i="3"/>
  <c r="C1074" i="1"/>
  <c r="D6" i="5"/>
  <c r="G578" i="1"/>
  <c r="H578" i="1"/>
  <c r="G1430" i="1"/>
  <c r="H1430" i="1"/>
  <c r="I17" i="3"/>
  <c r="E422" i="4"/>
  <c r="D2" i="1"/>
  <c r="G304" i="1"/>
  <c r="H304" i="1"/>
  <c r="F141" i="6"/>
  <c r="H31" i="3"/>
  <c r="C1536" i="1"/>
  <c r="H9" i="3" s="1"/>
  <c r="G1012" i="1"/>
  <c r="H1012" i="1"/>
  <c r="E640" i="4"/>
  <c r="D634" i="1" s="1"/>
  <c r="D529" i="1"/>
  <c r="F176" i="5"/>
  <c r="D175" i="5"/>
  <c r="H24" i="3"/>
  <c r="C1180" i="1"/>
  <c r="G1524" i="1"/>
  <c r="H1524" i="1"/>
  <c r="H3" i="1"/>
  <c r="G3" i="1"/>
  <c r="H1620" i="1" l="1"/>
  <c r="G1620" i="1"/>
  <c r="E341" i="9"/>
  <c r="I11" i="3" s="1"/>
  <c r="B342" i="9"/>
  <c r="D295" i="1"/>
  <c r="E300" i="4"/>
  <c r="D296" i="1" s="1"/>
  <c r="E423" i="4"/>
  <c r="D418" i="1" s="1"/>
  <c r="K3" i="9"/>
  <c r="I9" i="3"/>
  <c r="D424" i="4"/>
  <c r="F422" i="4"/>
  <c r="D643" i="4"/>
  <c r="C417" i="1"/>
  <c r="G303" i="1"/>
  <c r="H303" i="1"/>
  <c r="G306" i="9"/>
  <c r="E306" i="9" s="1"/>
  <c r="B306" i="9" s="1"/>
  <c r="G299" i="9"/>
  <c r="E299" i="9" s="1"/>
  <c r="F6" i="5"/>
  <c r="C1011" i="1"/>
  <c r="F639" i="4"/>
  <c r="C633" i="1"/>
  <c r="F417" i="4"/>
  <c r="C412" i="1"/>
  <c r="F418" i="4"/>
  <c r="C413" i="1"/>
  <c r="H148" i="1"/>
  <c r="G148" i="1"/>
  <c r="H2" i="1"/>
  <c r="G2" i="1"/>
  <c r="F300" i="4"/>
  <c r="C296" i="1"/>
  <c r="G424" i="1"/>
  <c r="H424" i="1"/>
  <c r="F640" i="4"/>
  <c r="C634" i="1"/>
  <c r="G1254" i="1"/>
  <c r="H1254" i="1"/>
  <c r="F175" i="5"/>
  <c r="C1179" i="1"/>
  <c r="G1536" i="1"/>
  <c r="H1536" i="1"/>
  <c r="G1180" i="1"/>
  <c r="H1180" i="1"/>
  <c r="E643" i="4"/>
  <c r="D417" i="1"/>
  <c r="G1074" i="1"/>
  <c r="H1074" i="1"/>
  <c r="D301" i="4"/>
  <c r="F299" i="4"/>
  <c r="D423" i="4"/>
  <c r="C295" i="1"/>
  <c r="G529" i="1"/>
  <c r="H529" i="1"/>
  <c r="E644" i="4" l="1"/>
  <c r="E646" i="4" s="1"/>
  <c r="E425" i="4"/>
  <c r="D420" i="1" s="1"/>
  <c r="E424" i="4"/>
  <c r="D419" i="1" s="1"/>
  <c r="H20" i="9"/>
  <c r="F301" i="4"/>
  <c r="C297" i="1"/>
  <c r="D644" i="4"/>
  <c r="D425" i="4"/>
  <c r="F423" i="4"/>
  <c r="C418" i="1"/>
  <c r="G20" i="9"/>
  <c r="G413" i="1"/>
  <c r="H413" i="1"/>
  <c r="G633" i="1"/>
  <c r="H633" i="1"/>
  <c r="B299" i="9"/>
  <c r="G417" i="1"/>
  <c r="H417" i="1"/>
  <c r="G412" i="1"/>
  <c r="H412" i="1"/>
  <c r="H8" i="3"/>
  <c r="G1011" i="1"/>
  <c r="H1011" i="1"/>
  <c r="G295" i="1"/>
  <c r="H295" i="1"/>
  <c r="D637" i="1"/>
  <c r="F424" i="4"/>
  <c r="C419" i="1"/>
  <c r="G1179" i="1"/>
  <c r="H1179" i="1"/>
  <c r="G634" i="1"/>
  <c r="H634" i="1"/>
  <c r="G296" i="1"/>
  <c r="H296" i="1"/>
  <c r="D645" i="4"/>
  <c r="F643" i="4"/>
  <c r="C637" i="1"/>
  <c r="D638" i="1" l="1"/>
  <c r="E645" i="4"/>
  <c r="E649" i="4" s="1"/>
  <c r="E20" i="9"/>
  <c r="B20" i="9" s="1"/>
  <c r="G419" i="1"/>
  <c r="H419" i="1"/>
  <c r="F425" i="4"/>
  <c r="C420" i="1"/>
  <c r="M3" i="9"/>
  <c r="G418" i="1"/>
  <c r="H418" i="1"/>
  <c r="G297" i="1"/>
  <c r="H297" i="1"/>
  <c r="D649" i="4"/>
  <c r="F645" i="4"/>
  <c r="C639" i="1"/>
  <c r="F644" i="4"/>
  <c r="D646" i="4"/>
  <c r="C638" i="1"/>
  <c r="G637" i="1"/>
  <c r="H637" i="1"/>
  <c r="D640" i="1"/>
  <c r="E650" i="4" l="1"/>
  <c r="I20" i="3" s="1"/>
  <c r="D639" i="1"/>
  <c r="G639" i="1" s="1"/>
  <c r="G638" i="1"/>
  <c r="H638" i="1"/>
  <c r="G333" i="9"/>
  <c r="H333" i="9"/>
  <c r="H19" i="3"/>
  <c r="F649" i="4"/>
  <c r="C643" i="1"/>
  <c r="G420" i="1"/>
  <c r="H420" i="1"/>
  <c r="I19" i="3"/>
  <c r="D643" i="1"/>
  <c r="D650" i="4"/>
  <c r="F646" i="4"/>
  <c r="C640" i="1"/>
  <c r="D644" i="1" l="1"/>
  <c r="H639" i="1"/>
  <c r="F650" i="4"/>
  <c r="H20" i="3"/>
  <c r="C644" i="1"/>
  <c r="G297" i="9"/>
  <c r="E297" i="9" s="1"/>
  <c r="B297" i="9" s="1"/>
  <c r="G640" i="1"/>
  <c r="H640" i="1"/>
  <c r="H7" i="3"/>
  <c r="G643" i="1"/>
  <c r="H643" i="1"/>
  <c r="E333" i="9"/>
  <c r="J3" i="9" l="1"/>
  <c r="G644" i="1"/>
  <c r="H644" i="1"/>
  <c r="B333" i="9"/>
  <c r="E298" i="9"/>
  <c r="I8" i="3" s="1"/>
  <c r="L293" i="9" l="1"/>
  <c r="F293" i="9" s="1"/>
  <c r="H295" i="9"/>
  <c r="G295" i="9"/>
  <c r="G18" i="9"/>
  <c r="H18" i="9"/>
  <c r="J17" i="9"/>
  <c r="G15" i="9"/>
  <c r="K11" i="9"/>
  <c r="J8" i="9"/>
  <c r="I5" i="9"/>
  <c r="K7" i="9"/>
  <c r="I9" i="9"/>
  <c r="G22" i="9"/>
  <c r="M16" i="9"/>
  <c r="H15" i="9"/>
  <c r="I6" i="9"/>
  <c r="K12" i="9"/>
  <c r="K9" i="9"/>
  <c r="I8" i="9"/>
  <c r="H22" i="9"/>
  <c r="I17" i="9"/>
  <c r="G21" i="9"/>
  <c r="L15" i="9"/>
  <c r="I13" i="9"/>
  <c r="K5" i="9"/>
  <c r="K10" i="9"/>
  <c r="H21" i="9"/>
  <c r="G17" i="9"/>
  <c r="J9" i="9"/>
  <c r="K6" i="9"/>
  <c r="J11" i="9"/>
  <c r="J12" i="9"/>
  <c r="M15" i="9"/>
  <c r="H17" i="9"/>
  <c r="L16" i="9"/>
  <c r="J5" i="9"/>
  <c r="J7" i="9"/>
  <c r="I12" i="9"/>
  <c r="K8" i="9"/>
  <c r="J13" i="9"/>
  <c r="J10" i="9"/>
  <c r="G16" i="9"/>
  <c r="H16" i="9"/>
  <c r="J6" i="9"/>
  <c r="I11" i="9"/>
  <c r="I7" i="9"/>
  <c r="K13" i="9"/>
  <c r="F16" i="9" l="1"/>
  <c r="F15" i="9"/>
  <c r="E295" i="9"/>
  <c r="B295" i="9" s="1"/>
  <c r="E10" i="9"/>
  <c r="B10" i="9" s="1"/>
  <c r="E17" i="9"/>
  <c r="B17" i="9" s="1"/>
  <c r="E9" i="9"/>
  <c r="B9" i="9" s="1"/>
  <c r="E18" i="9"/>
  <c r="B18" i="9" s="1"/>
  <c r="E13" i="9"/>
  <c r="B13" i="9" s="1"/>
  <c r="E8" i="9"/>
  <c r="B8" i="9" s="1"/>
  <c r="E15" i="9"/>
  <c r="E7" i="9"/>
  <c r="B7" i="9" s="1"/>
  <c r="E12" i="9"/>
  <c r="B12" i="9" s="1"/>
  <c r="E21" i="9"/>
  <c r="B21" i="9" s="1"/>
  <c r="E5" i="9"/>
  <c r="E6" i="9"/>
  <c r="B6" i="9" s="1"/>
  <c r="E16" i="9"/>
  <c r="E11" i="9"/>
  <c r="B11" i="9" s="1"/>
  <c r="E22" i="9"/>
  <c r="B22" i="9" s="1"/>
  <c r="B293" i="9"/>
  <c r="F23" i="9"/>
  <c r="F14" i="9" l="1"/>
  <c r="F3" i="9" s="1"/>
  <c r="B16" i="9"/>
  <c r="E23" i="9"/>
  <c r="I7" i="3" s="1"/>
  <c r="B5" i="9"/>
  <c r="E4" i="9"/>
  <c r="E14" i="9"/>
  <c r="I13" i="3" s="1"/>
  <c r="B15" i="9"/>
  <c r="E3" i="9" l="1"/>
</calcChain>
</file>

<file path=xl/sharedStrings.xml><?xml version="1.0" encoding="utf-8"?>
<sst xmlns="http://schemas.openxmlformats.org/spreadsheetml/2006/main" count="4722" uniqueCount="3655">
  <si>
    <t>Obveznik:</t>
  </si>
  <si>
    <t>29935 - OPĆINA PRIMORSKI DOLAC</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</si>
  <si>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</si>
  <si>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</si>
  <si>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</si>
  <si>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</si>
  <si>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</si>
  <si>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</si>
  <si>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</si>
  <si>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</si>
  <si>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</si>
  <si>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</si>
  <si>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</si>
  <si>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</si>
  <si>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</si>
  <si>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</si>
  <si>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</si>
  <si>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</si>
  <si>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</si>
  <si>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</si>
  <si>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</si>
  <si>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</si>
  <si>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</si>
  <si>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</si>
  <si>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</si>
  <si>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</si>
  <si>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</si>
  <si>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</si>
  <si>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</si>
  <si>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</si>
  <si>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</si>
  <si>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</si>
  <si>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</si>
  <si>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</si>
  <si>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</si>
  <si>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</si>
  <si>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</si>
  <si>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</si>
  <si>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</si>
  <si>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</si>
  <si>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</si>
  <si>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</si>
  <si>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</si>
  <si>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</si>
  <si>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</si>
  <si>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</si>
  <si>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</si>
  <si>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</si>
  <si>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</si>
  <si>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</si>
  <si>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</si>
  <si>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</si>
  <si>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</si>
  <si>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</si>
  <si>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</si>
  <si>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</si>
  <si>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</si>
  <si>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</si>
  <si>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</si>
  <si>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</si>
  <si>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</si>
  <si>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</si>
  <si>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</si>
  <si>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</si>
  <si>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</si>
  <si>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</si>
  <si>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</si>
  <si>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</si>
  <si>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</si>
  <si>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</si>
  <si>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</si>
  <si>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</si>
  <si>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</si>
  <si>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</si>
  <si>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</si>
  <si>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</si>
  <si>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</si>
  <si>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</si>
  <si>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</si>
  <si>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</si>
  <si>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</si>
  <si>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</si>
  <si>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</si>
  <si>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</si>
  <si>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</si>
  <si>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</si>
  <si>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</si>
  <si>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</si>
  <si>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</si>
  <si>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</si>
  <si>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</si>
  <si>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</si>
  <si>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</si>
  <si>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</si>
  <si>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</si>
  <si>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</si>
  <si>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</si>
  <si>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</si>
  <si>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</si>
  <si>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</si>
  <si>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</si>
  <si>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</si>
  <si>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</si>
  <si>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</si>
  <si>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</si>
  <si>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</si>
  <si>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</si>
  <si>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</si>
  <si>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</si>
  <si>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</si>
  <si>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</si>
  <si>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</si>
  <si>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</si>
  <si>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</si>
  <si>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</si>
  <si>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</si>
  <si>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</si>
  <si>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</si>
  <si>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</si>
  <si>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</si>
  <si>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</si>
  <si>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</si>
  <si>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</si>
  <si>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</si>
  <si>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</si>
  <si>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</si>
  <si>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</si>
  <si>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</si>
  <si>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</si>
  <si>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</si>
  <si>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</si>
  <si>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</si>
  <si>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</si>
  <si>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</si>
  <si>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</si>
  <si>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</si>
  <si>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</si>
  <si>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</si>
  <si>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</si>
  <si>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</si>
  <si>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</si>
  <si>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</si>
  <si>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</si>
  <si>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</si>
  <si>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</si>
  <si>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</si>
  <si>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</si>
  <si>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</si>
  <si>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</si>
  <si>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</si>
  <si>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</si>
  <si>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</si>
  <si>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</si>
  <si>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</si>
  <si>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</si>
  <si>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</si>
  <si>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</si>
  <si>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</si>
  <si>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</si>
  <si>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</si>
  <si>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</si>
  <si>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</si>
  <si>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</si>
  <si>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</si>
  <si>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</si>
  <si>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</si>
  <si>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</si>
  <si>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</si>
  <si>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</si>
  <si>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</si>
  <si>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</si>
  <si>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</si>
  <si>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</si>
  <si>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</si>
  <si>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</si>
  <si>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</si>
  <si>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</si>
  <si>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</si>
  <si>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</si>
  <si>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</si>
  <si>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</si>
  <si>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</si>
  <si>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</si>
  <si>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</si>
  <si>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</si>
  <si>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</si>
  <si>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</si>
  <si>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</si>
  <si>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</si>
  <si>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</si>
  <si>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</si>
  <si>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</si>
  <si>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</si>
  <si>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</si>
  <si>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</si>
  <si>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</si>
  <si>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</si>
  <si>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</si>
  <si>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</si>
  <si>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</si>
  <si>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</si>
  <si>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</si>
  <si>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</si>
  <si>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</si>
  <si>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</si>
  <si>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</si>
  <si>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</si>
  <si>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</si>
  <si>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</si>
  <si>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</si>
  <si>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</si>
  <si>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</si>
  <si>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</si>
  <si>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</si>
  <si>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</si>
  <si>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</si>
  <si>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</si>
  <si>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</si>
  <si>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</si>
  <si>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</si>
  <si>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</si>
  <si>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</si>
  <si>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</si>
  <si>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</si>
  <si>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</si>
  <si>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</si>
  <si>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</si>
  <si>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</si>
  <si>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</si>
  <si>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</si>
  <si>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</si>
  <si>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</si>
  <si>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</si>
  <si>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</si>
  <si>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</si>
  <si>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</si>
  <si>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</si>
  <si>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</si>
  <si>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</si>
  <si>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</si>
  <si>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</si>
  <si>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</si>
  <si>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</si>
  <si>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</si>
  <si>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</si>
  <si>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</si>
  <si>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</si>
  <si>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</si>
  <si>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</si>
  <si>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</si>
  <si>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</si>
  <si>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</si>
  <si>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</si>
  <si>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</si>
  <si>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</si>
  <si>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</si>
  <si>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</si>
  <si>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</si>
  <si>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</si>
  <si>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</si>
  <si>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</si>
  <si>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</si>
  <si>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</si>
  <si>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</si>
  <si>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</si>
  <si>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</si>
  <si>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</si>
  <si>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</si>
  <si>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</si>
  <si>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</si>
  <si>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</si>
  <si>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</si>
  <si>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</si>
  <si>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</si>
  <si>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</si>
  <si>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</si>
  <si>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</si>
  <si>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</si>
  <si>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</si>
  <si>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</si>
  <si>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</si>
  <si>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</si>
  <si>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</si>
  <si>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</si>
  <si>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</si>
  <si>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</si>
  <si>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</si>
  <si>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</si>
  <si>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</si>
  <si>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</si>
  <si>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</si>
  <si>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</si>
  <si>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</si>
  <si>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</si>
  <si>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</si>
  <si>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</si>
  <si>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</si>
  <si>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</si>
  <si>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</si>
  <si>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</si>
  <si>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</si>
  <si>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</si>
  <si>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</si>
  <si>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</si>
  <si>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</si>
  <si>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</si>
  <si>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</si>
  <si>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</si>
  <si>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</si>
  <si>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</si>
  <si>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</si>
  <si>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</si>
  <si>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</si>
  <si>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</si>
  <si>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</si>
  <si>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</si>
  <si>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</si>
  <si>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</si>
  <si>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</si>
  <si>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</si>
  <si>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</si>
  <si>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</si>
  <si>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</si>
  <si>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</si>
  <si>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</si>
  <si>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</si>
  <si>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</si>
  <si>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</si>
  <si>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</si>
  <si>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</si>
  <si>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</si>
  <si>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</si>
  <si>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</si>
  <si>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</si>
  <si>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</si>
  <si>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</si>
  <si>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</si>
  <si>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</si>
  <si>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</si>
  <si>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</si>
  <si>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</si>
  <si>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</si>
  <si>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</si>
  <si>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</si>
  <si>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</si>
  <si>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</si>
  <si>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</si>
  <si>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</si>
  <si>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</si>
  <si>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</si>
  <si>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</si>
  <si>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</si>
  <si>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</si>
  <si>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</si>
  <si>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</si>
  <si>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</si>
  <si>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</si>
  <si>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</si>
  <si>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</si>
  <si>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</si>
  <si>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</si>
  <si>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</si>
  <si>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</si>
  <si>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</si>
  <si>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</si>
  <si>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</si>
  <si>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</si>
  <si>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</si>
  <si>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</si>
  <si>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</si>
  <si>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</si>
  <si>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</si>
  <si>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</si>
  <si>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</si>
  <si>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</si>
  <si>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</si>
  <si>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</si>
  <si>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</si>
  <si>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</si>
  <si>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</si>
  <si>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</si>
  <si>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</si>
  <si>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</si>
  <si>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</si>
  <si>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</si>
  <si>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</si>
  <si>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</si>
  <si>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</si>
  <si>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</si>
  <si>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</si>
  <si>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</si>
  <si>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</si>
  <si>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</si>
  <si>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</si>
  <si>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</si>
  <si>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</si>
  <si>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</si>
  <si>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</si>
  <si>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</si>
  <si>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</si>
  <si>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</si>
  <si>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</si>
  <si>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</si>
  <si>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</si>
  <si>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</si>
  <si>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</si>
  <si>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</si>
  <si>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</si>
  <si>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</si>
  <si>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</si>
  <si>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</si>
  <si>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</si>
  <si>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</si>
  <si>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</si>
  <si>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</si>
  <si>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</si>
  <si>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</si>
  <si>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</si>
  <si>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</si>
  <si>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</si>
  <si>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</si>
  <si>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</si>
  <si>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</si>
  <si>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</si>
  <si>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</si>
  <si>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</si>
  <si>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</si>
  <si>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</si>
  <si>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</si>
  <si>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</si>
  <si>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</si>
  <si>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</si>
  <si>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</si>
  <si>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</si>
  <si>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</si>
  <si>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</si>
  <si>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</si>
  <si>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</si>
  <si>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</si>
  <si>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</si>
  <si>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</si>
  <si>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</si>
  <si>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</si>
  <si>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</si>
  <si>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</si>
  <si>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</si>
  <si>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</si>
  <si>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</si>
  <si>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</si>
  <si>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</si>
  <si>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</si>
  <si>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</si>
  <si>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</si>
  <si>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</si>
  <si>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</si>
  <si>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</si>
  <si>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</si>
  <si>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</si>
  <si>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</si>
  <si>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</si>
  <si>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</si>
  <si>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</si>
  <si>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</si>
  <si>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</si>
  <si>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</si>
  <si>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</si>
  <si>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</si>
  <si>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</si>
  <si>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</si>
  <si>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</si>
  <si>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</si>
  <si>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</si>
  <si>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</si>
  <si>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</si>
  <si>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</si>
  <si>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</si>
  <si>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</si>
  <si>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</si>
  <si>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</si>
  <si>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</si>
  <si>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</si>
  <si>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</si>
  <si>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</si>
  <si>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</si>
  <si>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</si>
  <si>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</si>
  <si>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</si>
  <si>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</si>
  <si>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</si>
  <si>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</si>
  <si>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</si>
  <si>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</si>
  <si>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</si>
  <si>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</si>
  <si>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</si>
  <si>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</si>
  <si>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</si>
  <si>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</si>
  <si>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</si>
  <si>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</si>
  <si>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</si>
  <si>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</si>
  <si>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</si>
  <si>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</si>
  <si>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</si>
  <si>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</si>
  <si>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</si>
  <si>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</si>
  <si>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</si>
  <si>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</si>
  <si>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</si>
  <si>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</si>
  <si>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</si>
  <si>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</si>
  <si>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</si>
  <si>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</si>
  <si>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</si>
  <si>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</si>
  <si>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</si>
  <si>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</si>
  <si>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</si>
  <si>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</si>
  <si>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</si>
  <si>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</si>
  <si>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</si>
  <si>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</si>
  <si>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</si>
  <si>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</si>
  <si>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</si>
  <si>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</si>
  <si>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</si>
  <si>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</si>
  <si>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</si>
  <si>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</si>
  <si>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</si>
  <si>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</si>
  <si>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</si>
  <si>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</si>
  <si>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</si>
  <si>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</si>
  <si>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</si>
  <si>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</si>
  <si>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</si>
  <si>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</si>
  <si>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</si>
  <si>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</si>
  <si>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</si>
  <si>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</si>
  <si>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</si>
  <si>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</si>
  <si>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</si>
  <si>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</si>
  <si>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</si>
  <si>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</si>
  <si>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</si>
  <si>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</si>
  <si>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</si>
  <si>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</si>
  <si>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</si>
  <si>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</si>
  <si>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</si>
  <si>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</si>
  <si>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</si>
  <si>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</si>
  <si>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</si>
  <si>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</si>
  <si>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</si>
  <si>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</si>
  <si>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</si>
  <si>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</si>
  <si>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</si>
  <si>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</si>
  <si>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</si>
  <si>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</si>
  <si>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</si>
  <si>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</si>
  <si>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</si>
  <si>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</si>
  <si>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</si>
  <si>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</si>
  <si>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</si>
  <si>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</si>
  <si>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</si>
  <si>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</si>
  <si>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</si>
  <si>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</si>
  <si>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</si>
  <si>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</si>
  <si>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</si>
  <si>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</si>
  <si>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</si>
  <si>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</si>
  <si>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</si>
  <si>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</si>
  <si>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</si>
  <si>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</si>
  <si>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</si>
  <si>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</si>
  <si>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</si>
  <si>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</si>
  <si>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</si>
  <si>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</si>
  <si>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</si>
  <si>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</si>
  <si>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</si>
  <si>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</si>
  <si>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</si>
  <si>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</si>
  <si>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</si>
  <si>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</si>
  <si>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</si>
  <si>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</si>
  <si>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</si>
  <si>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</si>
  <si>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</si>
  <si>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</si>
  <si>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</si>
  <si>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</si>
  <si>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</si>
  <si>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</si>
  <si>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</si>
  <si>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</si>
  <si>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</si>
  <si>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</si>
  <si>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</si>
  <si>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</si>
  <si>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</si>
  <si>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</si>
  <si>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</si>
  <si>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</si>
  <si>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</si>
  <si>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</si>
  <si>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</si>
  <si>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</si>
  <si>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</si>
  <si>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</si>
  <si>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</si>
  <si>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</si>
  <si>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</si>
  <si>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</si>
  <si>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</si>
  <si>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</si>
  <si>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</si>
  <si>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</si>
  <si>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</si>
  <si>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</si>
  <si>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</si>
  <si>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</si>
  <si>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</si>
  <si>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</si>
  <si>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</si>
  <si>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</si>
  <si>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</si>
  <si>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</si>
  <si>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</si>
  <si>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</si>
  <si>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</si>
  <si>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</si>
  <si>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</si>
  <si>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</si>
  <si>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</si>
  <si>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</si>
  <si>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</si>
  <si>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</si>
  <si>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</si>
  <si>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</si>
  <si>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</si>
  <si>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</si>
  <si>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</si>
  <si>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</si>
  <si>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</si>
  <si>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</si>
  <si>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</si>
  <si>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</si>
  <si>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</si>
  <si>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</si>
  <si>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</si>
  <si>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</si>
  <si>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</si>
  <si>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</si>
  <si>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</si>
  <si>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</si>
  <si>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</si>
  <si>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</si>
  <si>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</si>
  <si>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</si>
  <si>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</si>
  <si>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</si>
  <si>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</si>
  <si>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</si>
  <si>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</si>
  <si>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</si>
  <si>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</si>
  <si>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</si>
  <si>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</si>
  <si>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</si>
  <si>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</si>
  <si>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</si>
  <si>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</si>
  <si>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</si>
  <si>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</si>
  <si>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</si>
  <si>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</si>
  <si>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</si>
  <si>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</si>
  <si>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</si>
  <si>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</si>
  <si>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</si>
  <si>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</si>
  <si>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</si>
  <si>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</si>
  <si>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</si>
  <si>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</si>
  <si>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</si>
  <si>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</si>
  <si>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</si>
  <si>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</si>
  <si>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</si>
  <si>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</si>
  <si>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</si>
  <si>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</si>
  <si>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</si>
  <si>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</si>
  <si>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</si>
  <si>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</si>
  <si>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</si>
  <si>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</si>
  <si>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</si>
  <si>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</si>
  <si>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</si>
  <si>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</si>
  <si>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</si>
  <si>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</si>
  <si>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</si>
  <si>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</si>
  <si>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</si>
  <si>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</si>
  <si>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</si>
  <si>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</si>
  <si>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</si>
  <si>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</si>
  <si>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</si>
  <si>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</si>
  <si>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</si>
  <si>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</si>
  <si>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</si>
  <si>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</si>
  <si>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</si>
  <si>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</si>
  <si>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</si>
  <si>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</si>
  <si>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</si>
  <si>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</si>
  <si>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</si>
  <si>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</si>
  <si>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</si>
  <si>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</si>
  <si>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</si>
  <si>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</si>
  <si>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</si>
  <si>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</si>
  <si>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</si>
  <si>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</si>
  <si>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</si>
  <si>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</si>
  <si>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</si>
  <si>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</si>
  <si>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</si>
  <si>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</si>
  <si>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</si>
  <si>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</si>
  <si>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</si>
  <si>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</si>
  <si>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</si>
  <si>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</si>
  <si>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</si>
  <si>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</si>
  <si>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</si>
  <si>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</si>
  <si>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</si>
  <si>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</si>
  <si>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</si>
  <si>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</si>
  <si>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</si>
  <si>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</si>
  <si>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</si>
  <si>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</si>
  <si>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</si>
  <si>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</si>
  <si>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</si>
  <si>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</si>
  <si>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</si>
  <si>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</si>
  <si>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</si>
  <si>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</si>
  <si>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</si>
  <si>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</si>
  <si>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</si>
  <si>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</si>
  <si>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</si>
  <si>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</si>
  <si>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</si>
  <si>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</si>
  <si>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</si>
  <si>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</si>
  <si>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</si>
  <si>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</si>
  <si>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</si>
  <si>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</si>
  <si>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</si>
  <si>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</si>
  <si>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</si>
  <si>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</si>
  <si>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</si>
  <si>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</si>
  <si>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</si>
  <si>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</si>
  <si>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</si>
  <si>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</si>
  <si>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</si>
  <si>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</si>
  <si>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</si>
  <si>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</si>
  <si>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</si>
  <si>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</si>
  <si>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</si>
  <si>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</si>
  <si>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</si>
  <si>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</si>
  <si>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</si>
  <si>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</si>
  <si>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</si>
  <si>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</si>
  <si>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</si>
  <si>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</si>
  <si>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</si>
  <si>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</si>
  <si>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</si>
  <si>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</si>
  <si>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</si>
  <si>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</si>
  <si>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</si>
  <si>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</si>
  <si>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</si>
  <si>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</si>
  <si>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</si>
  <si>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</si>
  <si>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</si>
  <si>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</si>
  <si>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</si>
  <si>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</si>
  <si>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</si>
  <si>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</si>
  <si>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</si>
  <si>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</si>
  <si>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</si>
  <si>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</si>
  <si>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</si>
  <si>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</si>
  <si>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</si>
  <si>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</si>
  <si>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</si>
  <si>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</si>
  <si>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</si>
  <si>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</si>
  <si>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</si>
  <si>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</si>
  <si>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</si>
  <si>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</si>
  <si>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</si>
  <si>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</si>
  <si>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</si>
  <si>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</si>
  <si>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</si>
  <si>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</si>
  <si>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</si>
  <si>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</si>
  <si>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</si>
  <si>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</si>
  <si>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</si>
  <si>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</si>
  <si>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</si>
  <si>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</si>
  <si>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</si>
  <si>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</si>
  <si>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</si>
  <si>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</si>
  <si>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</si>
  <si>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</si>
  <si>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</si>
  <si>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</si>
  <si>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</si>
  <si>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</si>
  <si>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</si>
  <si>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</si>
  <si>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</si>
  <si>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</si>
  <si>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</si>
  <si>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</si>
  <si>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</si>
  <si>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</si>
  <si>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</si>
  <si>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</si>
  <si>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</si>
  <si>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</si>
  <si>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</si>
  <si>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</si>
  <si>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</si>
  <si>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</si>
  <si>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</si>
  <si>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</si>
  <si>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</si>
  <si>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</si>
  <si>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</si>
  <si>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</si>
  <si>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</si>
  <si>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</si>
  <si>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</si>
  <si>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</si>
  <si>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</si>
  <si>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</si>
  <si>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</si>
  <si>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</si>
  <si>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</si>
  <si>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</si>
  <si>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</si>
  <si>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</si>
  <si>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</si>
  <si>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</si>
  <si>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</si>
  <si>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</si>
  <si>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</si>
  <si>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</si>
  <si>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</si>
  <si>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</si>
  <si>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</si>
  <si>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</si>
  <si>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</si>
  <si>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</si>
  <si>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</si>
  <si>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</si>
  <si>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</si>
  <si>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</si>
  <si>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</si>
  <si>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</si>
  <si>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</si>
  <si>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</si>
  <si>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</si>
  <si>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</si>
  <si>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</si>
  <si>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</si>
  <si>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</si>
  <si>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</si>
  <si>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</si>
  <si>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</si>
  <si>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</si>
  <si>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</si>
  <si>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</si>
  <si>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</si>
  <si>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</si>
  <si>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</si>
  <si>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</si>
  <si>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</si>
  <si>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</si>
  <si>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</si>
  <si>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</si>
  <si>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</si>
  <si>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</si>
  <si>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</si>
  <si>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</si>
  <si>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</si>
  <si>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</si>
  <si>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</si>
  <si>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</si>
  <si>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</si>
  <si>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</si>
  <si>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</si>
  <si>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</si>
  <si>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</si>
  <si>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</si>
  <si>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</si>
  <si>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</si>
  <si>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</si>
  <si>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</si>
  <si>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</si>
  <si>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</si>
  <si>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</si>
  <si>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</si>
  <si>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</si>
  <si>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</si>
  <si>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</si>
  <si>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</si>
  <si>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</si>
  <si>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</si>
  <si>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</si>
  <si>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</si>
  <si>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</si>
  <si>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</si>
  <si>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</si>
  <si>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</si>
  <si>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</si>
  <si>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</si>
  <si>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</si>
  <si>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</si>
  <si>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</si>
  <si>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</si>
  <si>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</si>
  <si>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</si>
  <si>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</si>
  <si>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</si>
  <si>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</si>
  <si>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</si>
  <si>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</si>
  <si>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</si>
  <si>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</si>
  <si>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</si>
  <si>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</si>
  <si>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</si>
  <si>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</si>
  <si>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</si>
  <si>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</si>
  <si>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</si>
  <si>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</si>
  <si>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</si>
  <si>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</si>
  <si>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</si>
  <si>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</si>
  <si>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</si>
  <si>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</si>
  <si>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</si>
  <si>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</si>
  <si>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</si>
  <si>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</si>
  <si>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</si>
  <si>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</si>
  <si>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</si>
  <si>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</si>
  <si>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</si>
  <si>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</si>
  <si>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</si>
  <si>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</si>
  <si>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</si>
  <si>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</si>
  <si>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</si>
  <si>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</si>
  <si>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</si>
  <si>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</si>
  <si>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</si>
  <si>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</si>
  <si>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</si>
  <si>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</si>
  <si>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</si>
  <si>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</si>
  <si>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</si>
  <si>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</si>
  <si>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</si>
  <si>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</si>
  <si>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</si>
  <si>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</si>
  <si>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</si>
  <si>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</si>
  <si>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</si>
  <si>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</si>
  <si>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</si>
  <si>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</si>
  <si>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</si>
  <si>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</si>
  <si>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</si>
  <si>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</si>
  <si>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</si>
  <si>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</si>
  <si>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</si>
  <si>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</si>
  <si>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</si>
  <si>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</si>
  <si>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</si>
  <si>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</si>
  <si>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</si>
  <si>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</si>
  <si>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</si>
  <si>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</si>
  <si>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</si>
  <si>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</si>
  <si>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</si>
  <si>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</si>
  <si>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</si>
  <si>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</si>
  <si>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</si>
  <si>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</si>
  <si>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</si>
  <si>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</si>
  <si>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</si>
  <si>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</si>
  <si>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</si>
  <si>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</si>
  <si>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</si>
  <si>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</si>
  <si>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</si>
  <si>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</si>
  <si>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</si>
  <si>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</si>
  <si>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</si>
  <si>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</si>
  <si>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</si>
  <si>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</si>
  <si>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</si>
  <si>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</si>
  <si>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</si>
  <si>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</si>
  <si>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</si>
  <si>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</si>
  <si>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</si>
  <si>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</si>
  <si>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</si>
  <si>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</si>
  <si>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</si>
  <si>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</si>
  <si>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</si>
  <si>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</si>
  <si>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</si>
  <si>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</si>
  <si>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</si>
  <si>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</si>
  <si>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</si>
  <si>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</si>
  <si>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</si>
  <si>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</si>
  <si>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</si>
  <si>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</si>
  <si>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</si>
  <si>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</si>
  <si>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</si>
  <si>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</si>
  <si>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</si>
  <si>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</si>
  <si>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</si>
  <si>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</si>
  <si>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</si>
  <si>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</si>
  <si>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</si>
  <si>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</si>
  <si>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</si>
  <si>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</si>
  <si>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</si>
  <si>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</si>
  <si>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</si>
  <si>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</si>
  <si>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</si>
  <si>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</si>
  <si>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</si>
  <si>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</si>
  <si>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</si>
  <si>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</si>
  <si>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</si>
  <si>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</si>
  <si>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</si>
  <si>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</si>
  <si>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</si>
  <si>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</si>
  <si>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</si>
  <si>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</si>
  <si>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</si>
  <si>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</si>
  <si>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</si>
  <si>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</si>
  <si>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</si>
  <si>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</si>
  <si>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</si>
  <si>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</si>
  <si>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</si>
  <si>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</si>
  <si>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</si>
  <si>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</si>
  <si>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</si>
  <si>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</si>
  <si>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</si>
  <si>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</si>
  <si>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</si>
  <si>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</si>
  <si>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</si>
  <si>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</si>
  <si>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</si>
  <si>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</si>
  <si>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</si>
  <si>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</si>
  <si>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</si>
  <si>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</si>
  <si>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</si>
  <si>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</si>
  <si>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</si>
  <si>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</si>
  <si>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</si>
  <si>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</si>
  <si>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</si>
  <si>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</si>
  <si>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</si>
  <si>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</si>
  <si>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</si>
  <si>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</si>
  <si>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</si>
  <si>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</si>
  <si>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</si>
  <si>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</si>
  <si>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</si>
  <si>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</si>
  <si>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</si>
  <si>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</si>
  <si>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</si>
  <si>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</si>
  <si>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</si>
  <si>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</si>
  <si>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</si>
  <si>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</si>
  <si>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</si>
  <si>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</si>
  <si>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</si>
  <si>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</si>
  <si>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</si>
  <si>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</si>
  <si>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</si>
  <si>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</si>
  <si>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</si>
  <si>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</si>
  <si>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</si>
  <si>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</si>
  <si>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</si>
  <si>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</si>
  <si>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</si>
  <si>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</si>
  <si>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</si>
  <si>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</si>
  <si>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</si>
  <si>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</si>
  <si>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</si>
  <si>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</si>
  <si>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</si>
  <si>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</si>
  <si>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</si>
  <si>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</si>
  <si>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</si>
  <si>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</si>
  <si>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</si>
  <si>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</si>
  <si>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</si>
  <si>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</si>
  <si>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</si>
  <si>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</si>
  <si>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</si>
  <si>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</si>
  <si>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</si>
  <si>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</si>
  <si>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</si>
  <si>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</si>
  <si>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</si>
  <si>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</si>
  <si>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</si>
  <si>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</si>
  <si>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</si>
  <si>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</si>
  <si>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</si>
  <si>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</si>
  <si>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</si>
  <si>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</si>
  <si>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</si>
  <si>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</si>
  <si>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</si>
  <si>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</si>
  <si>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</si>
  <si>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</si>
  <si>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</si>
  <si>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</si>
  <si>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</si>
  <si>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</si>
  <si>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</si>
  <si>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</si>
  <si>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</si>
  <si>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</si>
  <si>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</si>
  <si>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</si>
  <si>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</si>
  <si>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</si>
  <si>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</si>
  <si>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</si>
  <si>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</si>
  <si>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</si>
  <si>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</si>
  <si>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</si>
  <si>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</si>
  <si>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</si>
  <si>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</si>
  <si>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</si>
  <si>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</si>
  <si>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</si>
  <si>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</si>
  <si>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</si>
  <si>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</si>
  <si>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</si>
  <si>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</si>
  <si>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</si>
  <si>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</si>
  <si>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</si>
  <si>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</si>
  <si>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</si>
  <si>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</si>
  <si>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</si>
  <si>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</si>
  <si>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</si>
  <si>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</si>
  <si>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</si>
  <si>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</si>
  <si>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</si>
  <si>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</si>
  <si>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</si>
  <si>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</si>
  <si>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</si>
  <si>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</si>
  <si>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</si>
  <si>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</si>
  <si>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</si>
  <si>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</si>
  <si>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</si>
  <si>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</si>
  <si>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</si>
  <si>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</si>
  <si>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</si>
  <si>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</si>
  <si>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</si>
  <si>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</si>
  <si>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</si>
  <si>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</si>
  <si>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</si>
  <si>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</si>
  <si>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</si>
  <si>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</si>
  <si>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</si>
  <si>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</si>
  <si>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</si>
  <si>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</si>
  <si>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</si>
  <si>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</si>
  <si>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</si>
  <si>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</si>
  <si>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</si>
  <si>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</si>
  <si>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</si>
  <si>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</si>
  <si>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</si>
  <si>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</si>
  <si>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</si>
  <si>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</si>
  <si>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</si>
  <si>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</si>
  <si>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</si>
  <si>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</si>
  <si>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</si>
  <si>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</si>
  <si>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</si>
  <si>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</si>
  <si>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</si>
  <si>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</si>
  <si>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</si>
  <si>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</si>
  <si>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</si>
  <si>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</si>
  <si>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</si>
  <si>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</si>
  <si>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</si>
  <si>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</si>
  <si>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</si>
  <si>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</si>
  <si>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</si>
  <si>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</si>
  <si>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</si>
  <si>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</si>
  <si>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</si>
  <si>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</si>
  <si>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</si>
  <si>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</si>
  <si>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</si>
  <si>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</si>
  <si>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</si>
  <si>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</si>
  <si>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</si>
  <si>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</si>
  <si>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</si>
  <si>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</si>
  <si>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</si>
  <si>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</si>
  <si>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</si>
  <si>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</si>
  <si>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</si>
  <si>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</si>
  <si>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</si>
  <si>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</si>
  <si>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</si>
  <si>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</si>
  <si>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</si>
  <si>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</si>
  <si>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</si>
  <si>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</si>
  <si>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</si>
  <si>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</si>
  <si>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</si>
  <si>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</si>
  <si>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</si>
  <si>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</si>
  <si>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</si>
  <si>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</si>
  <si>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</si>
  <si>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</si>
  <si>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</si>
  <si>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</si>
  <si>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</si>
  <si>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</si>
  <si>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</si>
  <si>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</si>
  <si>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</si>
  <si>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</si>
  <si>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</si>
  <si>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</si>
  <si>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</si>
  <si>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</si>
  <si>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</si>
  <si>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</si>
  <si>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</si>
  <si>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</si>
  <si>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</si>
  <si>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</si>
  <si>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</si>
  <si>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</si>
  <si>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</si>
  <si>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</si>
  <si>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</si>
  <si>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</si>
  <si>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</si>
  <si>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</si>
  <si>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</si>
  <si>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</si>
  <si>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</si>
  <si>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</si>
  <si>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</si>
  <si>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</si>
  <si>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</si>
  <si>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</si>
  <si>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</si>
  <si>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</si>
  <si>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</si>
  <si>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</si>
  <si>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</si>
  <si>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</si>
  <si>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</si>
  <si>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</si>
  <si>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</si>
  <si>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</si>
  <si>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</si>
  <si>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</si>
  <si>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</si>
  <si>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</si>
  <si>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</si>
  <si>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</si>
  <si>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</si>
  <si>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</si>
  <si>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</si>
  <si>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</si>
  <si>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</si>
  <si>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</si>
  <si>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</si>
  <si>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</si>
  <si>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</si>
  <si>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</si>
  <si>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</si>
  <si>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</si>
  <si>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</si>
  <si>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</si>
  <si>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</si>
  <si>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</si>
  <si>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</si>
  <si>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</si>
  <si>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</si>
  <si>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</si>
  <si>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</si>
  <si>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</si>
  <si>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</si>
  <si>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</si>
  <si>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</si>
  <si>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</si>
  <si>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</si>
  <si>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</si>
  <si>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</si>
  <si>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</si>
  <si>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</si>
  <si>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</si>
  <si>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</si>
  <si>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</si>
  <si>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</si>
  <si>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</si>
  <si>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</si>
  <si>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</si>
  <si>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</si>
  <si>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</si>
  <si>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</si>
  <si>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</si>
  <si>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</si>
  <si>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</si>
  <si>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</si>
  <si>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</si>
  <si>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</si>
  <si>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</si>
  <si>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</si>
  <si>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</si>
  <si>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</si>
  <si>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</si>
  <si>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</si>
  <si>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</si>
  <si>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</si>
  <si>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</si>
  <si>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</si>
  <si>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</si>
  <si>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</si>
  <si>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</si>
  <si>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</si>
  <si>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</si>
  <si>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</si>
  <si>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</si>
  <si>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</si>
  <si>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</si>
  <si>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</si>
  <si>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</si>
  <si>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</si>
  <si>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</si>
  <si>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</si>
  <si>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</si>
  <si>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</si>
  <si>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</si>
  <si>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</si>
  <si>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</si>
  <si>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</si>
  <si>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</si>
  <si>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</si>
  <si>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</si>
  <si>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</si>
  <si>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</si>
  <si>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</si>
  <si>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</si>
  <si>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</si>
  <si>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</si>
  <si>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</si>
  <si>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</si>
  <si>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</si>
  <si>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</si>
  <si>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</si>
  <si>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</si>
  <si>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</si>
  <si>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</si>
  <si>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</si>
  <si>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</si>
  <si>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</si>
  <si>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</si>
  <si>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</si>
  <si>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</si>
  <si>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</si>
  <si>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</si>
  <si>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</si>
  <si>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</si>
  <si>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</si>
  <si>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</si>
  <si>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</si>
  <si>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</si>
  <si>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</si>
  <si>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</si>
  <si>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</si>
  <si>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</si>
  <si>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</si>
  <si>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</si>
  <si>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</si>
  <si>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</si>
  <si>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</si>
  <si>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</si>
  <si>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</si>
  <si>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</si>
  <si>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</si>
  <si>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</si>
  <si>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</si>
  <si>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</si>
  <si>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</si>
  <si>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</si>
  <si>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</si>
  <si>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</si>
  <si>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</si>
  <si>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</si>
  <si>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</si>
  <si>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</si>
  <si>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</si>
  <si>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</si>
  <si>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</si>
  <si>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</si>
  <si>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</si>
  <si>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</si>
  <si>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</si>
  <si>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</si>
  <si>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</si>
  <si>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</si>
  <si>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</si>
  <si>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</si>
  <si>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</si>
  <si>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</si>
  <si>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</si>
  <si>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</si>
  <si>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</si>
  <si>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</si>
  <si>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</si>
  <si>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</si>
  <si>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</si>
  <si>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</si>
  <si>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</si>
  <si>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</si>
  <si>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</si>
  <si>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</si>
  <si>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</si>
  <si>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</si>
  <si>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</si>
  <si>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</si>
  <si>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</si>
  <si>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</si>
  <si>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</si>
  <si>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</si>
  <si>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</si>
  <si>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</si>
  <si>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</si>
  <si>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</si>
  <si>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</si>
  <si>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</si>
  <si>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</si>
  <si>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</si>
  <si>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</si>
  <si>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</si>
  <si>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</si>
  <si>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</si>
  <si>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</si>
  <si>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</si>
  <si>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</si>
  <si>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</si>
  <si>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</si>
  <si>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</si>
  <si>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</si>
  <si>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</si>
  <si>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</si>
  <si>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</si>
  <si>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</si>
  <si>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</si>
  <si>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</si>
  <si>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</si>
  <si>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</si>
  <si>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</si>
  <si>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</si>
  <si>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</si>
  <si>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</si>
  <si>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</si>
  <si>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</si>
  <si>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</si>
  <si>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</si>
  <si>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</si>
  <si>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</si>
  <si>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</si>
  <si>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</si>
  <si>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</si>
  <si>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</si>
  <si>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</si>
  <si>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</si>
  <si>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</si>
  <si>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</si>
  <si>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</si>
  <si>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</si>
  <si>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</si>
  <si>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</si>
  <si>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</si>
  <si>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</si>
  <si>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</si>
  <si>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</si>
  <si>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</si>
  <si>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</si>
  <si>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</si>
  <si>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</si>
  <si>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</si>
  <si>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</si>
  <si>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</si>
  <si>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</si>
  <si>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</si>
  <si>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</si>
  <si>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</si>
  <si>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</si>
  <si>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</si>
  <si>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</si>
  <si>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</si>
  <si>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</si>
  <si>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</si>
  <si>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</si>
  <si>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</si>
  <si>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</si>
  <si>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</si>
  <si>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</si>
  <si>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</si>
  <si>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</si>
  <si>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</si>
  <si>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</si>
  <si>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</si>
  <si>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</si>
  <si>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</si>
  <si>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</si>
  <si>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</si>
  <si>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</si>
  <si>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</si>
  <si>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</si>
  <si>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</si>
  <si>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</si>
  <si>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</si>
  <si>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</si>
  <si>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</si>
  <si>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</si>
  <si>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</si>
  <si>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</si>
  <si>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</si>
  <si>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</si>
  <si>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</si>
  <si>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</si>
  <si>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</si>
  <si>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</si>
  <si>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</si>
  <si>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</si>
  <si>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</si>
  <si>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</si>
  <si>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</si>
  <si>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</si>
  <si>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</si>
  <si>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</si>
  <si>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</si>
  <si>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</si>
  <si>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</si>
  <si>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</si>
  <si>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</si>
  <si>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</si>
  <si>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</si>
  <si>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</si>
  <si>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</si>
  <si>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</si>
  <si>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</si>
  <si>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</si>
  <si>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</si>
  <si>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</si>
  <si>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</si>
  <si>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</si>
  <si>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</si>
  <si>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</si>
  <si>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</si>
  <si>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</si>
  <si>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</si>
  <si>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</si>
  <si>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</si>
  <si>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</si>
  <si>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</si>
  <si>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</si>
  <si>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</si>
  <si>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</si>
  <si>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</si>
  <si>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</si>
  <si>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</si>
  <si>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</si>
  <si>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</si>
  <si>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</si>
  <si>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</si>
  <si>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</si>
  <si>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</si>
  <si>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</si>
  <si>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</si>
  <si>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</si>
  <si>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</si>
  <si>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</si>
  <si>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</si>
  <si>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</si>
  <si>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</si>
  <si>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</si>
  <si>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</si>
  <si>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</si>
  <si>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</si>
  <si>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</si>
  <si>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</si>
  <si>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</si>
  <si>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</si>
  <si>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</si>
  <si>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</si>
  <si>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</si>
  <si>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</si>
  <si>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</si>
  <si>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</si>
  <si>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</si>
  <si>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</si>
  <si>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</si>
  <si>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</si>
  <si>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</si>
  <si>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</si>
  <si>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</si>
  <si>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</si>
  <si>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</si>
  <si>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</si>
  <si>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</si>
  <si>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</si>
  <si>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</si>
  <si>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</si>
  <si>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</si>
  <si>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</si>
  <si>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</si>
  <si>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</si>
  <si>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</si>
  <si>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</si>
  <si>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</si>
  <si>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</si>
  <si>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</si>
  <si>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</si>
  <si>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</si>
  <si>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</si>
  <si>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</si>
  <si>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</si>
  <si>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</si>
  <si>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</si>
  <si>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</si>
  <si>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</si>
  <si>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</si>
  <si>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</si>
  <si>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</si>
  <si>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</si>
  <si>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</si>
  <si>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</si>
  <si>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</si>
  <si>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</si>
  <si>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</si>
  <si>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</si>
  <si>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</si>
  <si>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</si>
  <si>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</si>
  <si>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</si>
  <si>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</si>
  <si>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</si>
  <si>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</si>
  <si>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</si>
  <si>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</si>
  <si>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</si>
  <si>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</si>
  <si>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</si>
  <si>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</si>
  <si>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</si>
  <si>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</si>
  <si>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</si>
  <si>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</si>
  <si>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</si>
  <si>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</si>
  <si>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</si>
  <si>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</si>
  <si>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</si>
  <si>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</si>
  <si>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</si>
  <si>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</si>
  <si>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</si>
  <si>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</si>
  <si>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</si>
  <si>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</si>
  <si>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</si>
  <si>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</si>
  <si>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</si>
  <si>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</si>
  <si>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</si>
  <si>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</si>
  <si>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</si>
  <si>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</si>
  <si>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</si>
  <si>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</si>
  <si>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</si>
  <si>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</si>
  <si>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</si>
  <si>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</si>
  <si>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</si>
  <si>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</si>
  <si>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</si>
  <si>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</si>
  <si>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</si>
  <si>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</si>
  <si>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</si>
  <si>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</si>
  <si>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</si>
  <si>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</si>
  <si>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</si>
  <si>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</si>
  <si>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</si>
  <si>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</si>
  <si>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</si>
  <si>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</si>
  <si>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</si>
  <si>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</si>
  <si>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</si>
  <si>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</si>
  <si>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</si>
  <si>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</si>
  <si>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</si>
  <si>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</si>
  <si>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</si>
  <si>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</si>
  <si>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</si>
  <si>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</si>
  <si>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</si>
  <si>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</si>
  <si>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</si>
  <si>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</si>
  <si>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</si>
  <si>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</si>
  <si>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</si>
  <si>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</si>
  <si>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</si>
  <si>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</si>
  <si>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</si>
  <si>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</si>
  <si>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</si>
  <si>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</si>
  <si>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</si>
  <si>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</si>
  <si>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</si>
  <si>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</si>
  <si>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</si>
  <si>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</si>
  <si>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</si>
  <si>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</si>
  <si>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</si>
  <si>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</si>
  <si>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</si>
  <si>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</si>
  <si>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</si>
  <si>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</si>
  <si>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</si>
  <si>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</si>
  <si>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</si>
  <si>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</si>
  <si>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</si>
  <si>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</si>
  <si>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</si>
  <si>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</si>
  <si>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</si>
  <si>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</si>
  <si>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</si>
  <si>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</si>
  <si>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</si>
  <si>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</si>
  <si>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</si>
  <si>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</si>
  <si>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</si>
  <si>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</si>
  <si>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</si>
  <si>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</si>
  <si>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</si>
  <si>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</si>
  <si>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</si>
  <si>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</si>
  <si>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</si>
  <si>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</si>
  <si>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</si>
  <si>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</si>
  <si>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</si>
  <si>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</si>
  <si>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</si>
  <si>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</si>
  <si>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</si>
  <si>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</si>
  <si>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</si>
  <si>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</si>
  <si>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</si>
  <si>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</si>
  <si>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</si>
  <si>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</si>
  <si>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</si>
  <si>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</si>
  <si>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</si>
  <si>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</si>
  <si>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</si>
  <si>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</si>
  <si>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</si>
  <si>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</si>
  <si>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</si>
  <si>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</si>
  <si>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</si>
  <si>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</si>
  <si>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</si>
  <si>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</si>
  <si>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PRIMORSKI DOLAC</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</si>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</sst>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xfId="20" builtinId="3"/>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xfId="0" builtinId="0"/>
    <cellStyle name="Normal 2" xfId="43"/>
    <cellStyle name="Normal 2 2" xfId="44"/>
    <cellStyle name="Normal 3" xfId="45"/>
    <cellStyle name="Normal_Sheet1" xfId="46"/>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235044.91999999998</v>
      </c>
      <c r="D2" s="7">
        <f>'PR-RAS'!E6</f>
        <v>245400.12</v>
      </c>
      <c r="E2" s="7">
        <v>0</v>
      </c>
      <c r="F2" s="7">
        <v>0</v>
      </c>
      <c r="G2" s="8">
        <f t="shared" ref="G2:G274" si="0">(B2/1000)*(C2*1+D2*2)</f>
        <v>725.84515999999996</v>
      </c>
      <c r="H2" s="8">
        <f t="shared" ref="H2:H274" si="1">ABS(C2-ROUND(C2,0))+ABS(D2-ROUND(D2,0))</f>
        <v>0.20000000001164153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65988.649999999994</v>
      </c>
      <c r="D3" s="2">
        <f>'PR-RAS'!E7</f>
        <v>77444.22</v>
      </c>
      <c r="E3" s="2">
        <v>0</v>
      </c>
      <c r="F3" s="2">
        <v>0</v>
      </c>
      <c r="G3" s="3">
        <f t="shared" si="0"/>
        <v>441.75418000000002</v>
      </c>
      <c r="H3" s="3">
        <f t="shared" si="1"/>
        <v>0.57000000000698492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63840.67</v>
      </c>
      <c r="D4" s="2">
        <f>'PR-RAS'!E8</f>
        <v>72718.06</v>
      </c>
      <c r="E4" s="2">
        <v>0</v>
      </c>
      <c r="F4" s="2">
        <v>0</v>
      </c>
      <c r="G4" s="3">
        <f t="shared" si="0"/>
        <v>627.8303699999999</v>
      </c>
      <c r="H4" s="3">
        <f t="shared" si="1"/>
        <v>0.38999999999941792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63840.67</v>
      </c>
      <c r="D5" s="2">
        <f>'PR-RAS'!E9</f>
        <v>72718.06</v>
      </c>
      <c r="E5" s="2">
        <v>0</v>
      </c>
      <c r="F5" s="2">
        <v>0</v>
      </c>
      <c r="G5" s="3">
        <f t="shared" si="0"/>
        <v>837.10715999999991</v>
      </c>
      <c r="H5" s="3">
        <f t="shared" si="1"/>
        <v>0.38999999999941792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976.07</v>
      </c>
      <c r="D19" s="2">
        <f>'PR-RAS'!E23</f>
        <v>4516.1099999999997</v>
      </c>
      <c r="E19" s="2">
        <v>0</v>
      </c>
      <c r="F19" s="2">
        <v>0</v>
      </c>
      <c r="G19" s="3">
        <f t="shared" si="0"/>
        <v>180.14921999999996</v>
      </c>
      <c r="H19" s="3">
        <f t="shared" si="1"/>
        <v>0.1799999999997226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1718.76</v>
      </c>
      <c r="E20" s="2">
        <v>0</v>
      </c>
      <c r="F20" s="2">
        <v>0</v>
      </c>
      <c r="G20" s="3">
        <f t="shared" si="0"/>
        <v>65.312879999999993</v>
      </c>
      <c r="H20" s="3">
        <f t="shared" si="1"/>
        <v>0.24000000000000909</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976.07</v>
      </c>
      <c r="D23" s="2">
        <f>'PR-RAS'!E27</f>
        <v>2797.35</v>
      </c>
      <c r="E23" s="2">
        <v>0</v>
      </c>
      <c r="F23" s="2">
        <v>0</v>
      </c>
      <c r="G23" s="3">
        <f t="shared" si="0"/>
        <v>144.55693999999997</v>
      </c>
      <c r="H23" s="3">
        <f t="shared" si="1"/>
        <v>0.41999999999995907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1171.9100000000001</v>
      </c>
      <c r="D25" s="2">
        <f>'PR-RAS'!E29</f>
        <v>210.05</v>
      </c>
      <c r="E25" s="2">
        <v>0</v>
      </c>
      <c r="F25" s="2">
        <v>0</v>
      </c>
      <c r="G25" s="3">
        <f t="shared" si="0"/>
        <v>38.208240000000004</v>
      </c>
      <c r="H25" s="3">
        <f t="shared" si="1"/>
        <v>0.13999999999992951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1171.9100000000001</v>
      </c>
      <c r="D27" s="2">
        <f>'PR-RAS'!E31</f>
        <v>210.05</v>
      </c>
      <c r="E27" s="2">
        <v>0</v>
      </c>
      <c r="F27" s="2">
        <v>0</v>
      </c>
      <c r="G27" s="3">
        <f t="shared" si="0"/>
        <v>41.39226</v>
      </c>
      <c r="H27" s="3">
        <f t="shared" si="1"/>
        <v>0.13999999999992951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150714.97</v>
      </c>
      <c r="D45" s="2">
        <f>'PR-RAS'!E49</f>
        <v>160624.94</v>
      </c>
      <c r="E45" s="2">
        <v>0</v>
      </c>
      <c r="F45" s="2">
        <v>0</v>
      </c>
      <c r="G45" s="3">
        <f t="shared" si="0"/>
        <v>20766.453399999999</v>
      </c>
      <c r="H45" s="3">
        <f t="shared" si="1"/>
        <v>8.999999999650754E-2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150714.97</v>
      </c>
      <c r="D54" s="2">
        <f>'PR-RAS'!E58</f>
        <v>124050.38</v>
      </c>
      <c r="E54" s="2">
        <v>0</v>
      </c>
      <c r="F54" s="2">
        <v>0</v>
      </c>
      <c r="G54" s="3">
        <f t="shared" si="0"/>
        <v>21137.233689999997</v>
      </c>
      <c r="H54" s="3">
        <f t="shared" si="1"/>
        <v>0.41000000000349246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137714.97</v>
      </c>
      <c r="D55" s="2">
        <f>'PR-RAS'!E59</f>
        <v>106050.38</v>
      </c>
      <c r="E55" s="2">
        <v>0</v>
      </c>
      <c r="F55" s="2">
        <v>0</v>
      </c>
      <c r="G55" s="3">
        <f t="shared" si="0"/>
        <v>18890.049419999999</v>
      </c>
      <c r="H55" s="3">
        <f t="shared" si="1"/>
        <v>0.41000000000349246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13000</v>
      </c>
      <c r="D56" s="2">
        <f>'PR-RAS'!E60</f>
        <v>18000</v>
      </c>
      <c r="E56" s="2">
        <v>0</v>
      </c>
      <c r="F56" s="2">
        <v>0</v>
      </c>
      <c r="G56" s="3">
        <f t="shared" si="0"/>
        <v>2695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36574.559999999998</v>
      </c>
      <c r="E60" s="2">
        <v>0</v>
      </c>
      <c r="F60" s="2">
        <v>0</v>
      </c>
      <c r="G60" s="3">
        <f t="shared" si="0"/>
        <v>4315.7980799999996</v>
      </c>
      <c r="H60" s="3">
        <f t="shared" si="1"/>
        <v>0.44000000000232831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36574.559999999998</v>
      </c>
      <c r="E63" s="2">
        <v>0</v>
      </c>
      <c r="F63" s="2">
        <v>0</v>
      </c>
      <c r="G63" s="3">
        <f>(B63/1000)*(C63*1+D63*2)</f>
        <v>4535.2454399999997</v>
      </c>
      <c r="H63" s="3">
        <f>ABS(C63-ROUND(C63,0))+ABS(D63-ROUND(D63,0))</f>
        <v>0.44000000000232831</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2985.2999999999997</v>
      </c>
      <c r="D78" s="2">
        <f>'PR-RAS'!E82</f>
        <v>5081.3599999999988</v>
      </c>
      <c r="E78" s="2">
        <v>0</v>
      </c>
      <c r="F78" s="2">
        <v>0</v>
      </c>
      <c r="G78" s="3">
        <f t="shared" si="0"/>
        <v>1012.3975399999997</v>
      </c>
      <c r="H78" s="3">
        <f t="shared" si="1"/>
        <v>0.65999999999849024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1.47</v>
      </c>
      <c r="D79" s="2">
        <f>'PR-RAS'!E83</f>
        <v>2.5299999999999998</v>
      </c>
      <c r="E79" s="2">
        <v>0</v>
      </c>
      <c r="F79" s="2">
        <v>0</v>
      </c>
      <c r="G79" s="3">
        <f t="shared" si="0"/>
        <v>0.5093399999999999</v>
      </c>
      <c r="H79" s="3">
        <f t="shared" si="1"/>
        <v>0.94000000000000017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1.47</v>
      </c>
      <c r="D81" s="2">
        <f>'PR-RAS'!E85</f>
        <v>2.5299999999999998</v>
      </c>
      <c r="E81" s="2">
        <v>0</v>
      </c>
      <c r="F81" s="2">
        <v>0</v>
      </c>
      <c r="G81" s="3">
        <f t="shared" si="0"/>
        <v>0.52239999999999998</v>
      </c>
      <c r="H81" s="3">
        <f t="shared" si="1"/>
        <v>0.94000000000000017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2983.83</v>
      </c>
      <c r="D87" s="2">
        <f>'PR-RAS'!E91</f>
        <v>5078.829999999999</v>
      </c>
      <c r="E87" s="2">
        <v>0</v>
      </c>
      <c r="F87" s="2">
        <v>0</v>
      </c>
      <c r="G87" s="3">
        <f t="shared" si="0"/>
        <v>1130.1681399999998</v>
      </c>
      <c r="H87" s="3">
        <f t="shared" si="1"/>
        <v>0.34000000000105501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2938.41</v>
      </c>
      <c r="D89" s="2">
        <f>'PR-RAS'!E93</f>
        <v>5001.32</v>
      </c>
      <c r="E89" s="2">
        <v>0</v>
      </c>
      <c r="F89" s="2">
        <v>0</v>
      </c>
      <c r="G89" s="3">
        <f t="shared" si="0"/>
        <v>1138.8123999999998</v>
      </c>
      <c r="H89" s="3">
        <f t="shared" si="1"/>
        <v>0.72999999999956344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2.13</v>
      </c>
      <c r="D90" s="2">
        <f>'PR-RAS'!E94</f>
        <v>1.07</v>
      </c>
      <c r="E90" s="2">
        <v>0</v>
      </c>
      <c r="F90" s="2">
        <v>0</v>
      </c>
      <c r="G90" s="3">
        <f t="shared" si="0"/>
        <v>0.38002999999999992</v>
      </c>
      <c r="H90" s="3">
        <f t="shared" si="1"/>
        <v>0.19999999999999996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43.29</v>
      </c>
      <c r="D93" s="2">
        <f>'PR-RAS'!E97</f>
        <v>76.44</v>
      </c>
      <c r="E93" s="2">
        <v>0</v>
      </c>
      <c r="F93" s="2">
        <v>0</v>
      </c>
      <c r="G93" s="3">
        <f t="shared" si="0"/>
        <v>18.047639999999998</v>
      </c>
      <c r="H93" s="3">
        <f t="shared" si="1"/>
        <v>0.72999999999999687</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6462.4299999999994</v>
      </c>
      <c r="D102" s="2">
        <f>'PR-RAS'!E106</f>
        <v>2164.2200000000003</v>
      </c>
      <c r="E102" s="2">
        <v>0</v>
      </c>
      <c r="F102" s="2">
        <v>0</v>
      </c>
      <c r="G102" s="3">
        <f t="shared" si="0"/>
        <v>1089.87787</v>
      </c>
      <c r="H102" s="3">
        <f t="shared" si="1"/>
        <v>0.6499999999996362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41.64</v>
      </c>
      <c r="D103" s="2">
        <f>'PR-RAS'!E107</f>
        <v>0</v>
      </c>
      <c r="E103" s="2">
        <v>0</v>
      </c>
      <c r="F103" s="2">
        <v>0</v>
      </c>
      <c r="G103" s="3">
        <f t="shared" si="0"/>
        <v>4.2472799999999999</v>
      </c>
      <c r="H103" s="3">
        <f t="shared" si="1"/>
        <v>0.35999999999999943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41.64</v>
      </c>
      <c r="D107" s="2">
        <f>'PR-RAS'!E111</f>
        <v>0</v>
      </c>
      <c r="E107" s="2">
        <v>0</v>
      </c>
      <c r="F107" s="2">
        <v>0</v>
      </c>
      <c r="G107" s="3">
        <f t="shared" si="0"/>
        <v>4.4138399999999995</v>
      </c>
      <c r="H107" s="3">
        <f t="shared" si="1"/>
        <v>0.35999999999999943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236.61</v>
      </c>
      <c r="D108" s="2">
        <f>'PR-RAS'!E112</f>
        <v>0</v>
      </c>
      <c r="E108" s="2">
        <v>0</v>
      </c>
      <c r="F108" s="2">
        <v>0</v>
      </c>
      <c r="G108" s="3">
        <f t="shared" si="0"/>
        <v>25.317270000000001</v>
      </c>
      <c r="H108" s="3">
        <f t="shared" si="1"/>
        <v>0.38999999999998636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236.61</v>
      </c>
      <c r="D113" s="2">
        <f>'PR-RAS'!E117</f>
        <v>0</v>
      </c>
      <c r="E113" s="2">
        <v>0</v>
      </c>
      <c r="F113" s="2">
        <v>0</v>
      </c>
      <c r="G113" s="3">
        <f t="shared" si="0"/>
        <v>26.500320000000002</v>
      </c>
      <c r="H113" s="3">
        <f t="shared" si="1"/>
        <v>0.38999999999998636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6184.1799999999994</v>
      </c>
      <c r="D116" s="2">
        <f>'PR-RAS'!E120</f>
        <v>2164.2200000000003</v>
      </c>
      <c r="E116" s="2">
        <v>0</v>
      </c>
      <c r="F116" s="2">
        <v>0</v>
      </c>
      <c r="G116" s="3">
        <f t="shared" si="0"/>
        <v>1208.9512999999999</v>
      </c>
      <c r="H116" s="3">
        <f t="shared" si="1"/>
        <v>0.3999999999996362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386.74</v>
      </c>
      <c r="D117" s="2">
        <f>'PR-RAS'!E121</f>
        <v>1866.44</v>
      </c>
      <c r="E117" s="2">
        <v>0</v>
      </c>
      <c r="F117" s="2">
        <v>0</v>
      </c>
      <c r="G117" s="3">
        <f t="shared" si="0"/>
        <v>477.87592000000001</v>
      </c>
      <c r="H117" s="3">
        <f t="shared" si="1"/>
        <v>0.70000000000004547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5797.44</v>
      </c>
      <c r="D118" s="2">
        <f>'PR-RAS'!E122</f>
        <v>297.77999999999997</v>
      </c>
      <c r="E118" s="2">
        <v>0</v>
      </c>
      <c r="F118" s="2">
        <v>0</v>
      </c>
      <c r="G118" s="3">
        <f t="shared" si="0"/>
        <v>747.98099999999999</v>
      </c>
      <c r="H118" s="3">
        <f t="shared" si="1"/>
        <v>0.65999999999962711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8893.57</v>
      </c>
      <c r="D136" s="2">
        <f>'PR-RAS'!E140</f>
        <v>85.38</v>
      </c>
      <c r="E136" s="2">
        <v>0</v>
      </c>
      <c r="F136" s="2">
        <v>0</v>
      </c>
      <c r="G136" s="3">
        <f t="shared" si="0"/>
        <v>1223.6845500000002</v>
      </c>
      <c r="H136" s="3">
        <f t="shared" si="1"/>
        <v>0.81000000000028649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8893.57</v>
      </c>
      <c r="D147" s="2">
        <f>'PR-RAS'!E151</f>
        <v>85.38</v>
      </c>
      <c r="E147" s="2">
        <v>0</v>
      </c>
      <c r="F147" s="2">
        <v>0</v>
      </c>
      <c r="G147" s="3">
        <f t="shared" si="0"/>
        <v>1323.3921799999998</v>
      </c>
      <c r="H147" s="3">
        <f t="shared" si="1"/>
        <v>0.81000000000028649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239214.39</v>
      </c>
      <c r="D148" s="2">
        <f>'PR-RAS'!E152</f>
        <v>302086.73000000004</v>
      </c>
      <c r="E148" s="2">
        <v>0</v>
      </c>
      <c r="F148" s="2">
        <v>0</v>
      </c>
      <c r="G148" s="3">
        <f t="shared" si="0"/>
        <v>123978.01395000001</v>
      </c>
      <c r="H148" s="3">
        <f t="shared" si="1"/>
        <v>0.65999999997438863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30841.53</v>
      </c>
      <c r="D149" s="2">
        <f>'PR-RAS'!E153</f>
        <v>30425.9</v>
      </c>
      <c r="E149" s="2">
        <v>0</v>
      </c>
      <c r="F149" s="2">
        <v>0</v>
      </c>
      <c r="G149" s="3">
        <f t="shared" si="0"/>
        <v>13570.61284</v>
      </c>
      <c r="H149" s="3">
        <f t="shared" si="1"/>
        <v>0.56999999999970896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26473.45</v>
      </c>
      <c r="D150" s="2">
        <f>'PR-RAS'!E154</f>
        <v>26116.65</v>
      </c>
      <c r="E150" s="2">
        <v>0</v>
      </c>
      <c r="F150" s="2">
        <v>0</v>
      </c>
      <c r="G150" s="3">
        <f t="shared" si="0"/>
        <v>11727.30575</v>
      </c>
      <c r="H150" s="3">
        <f t="shared" si="1"/>
        <v>0.7999999999992724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26473.45</v>
      </c>
      <c r="D151" s="2">
        <f>'PR-RAS'!E155</f>
        <v>26116.65</v>
      </c>
      <c r="E151" s="2">
        <v>0</v>
      </c>
      <c r="F151" s="2">
        <v>0</v>
      </c>
      <c r="G151" s="3">
        <f t="shared" si="0"/>
        <v>11806.012499999999</v>
      </c>
      <c r="H151" s="3">
        <f t="shared" si="1"/>
        <v>0.7999999999992724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4368.08</v>
      </c>
      <c r="D156" s="2">
        <f>'PR-RAS'!E160</f>
        <v>4309.25</v>
      </c>
      <c r="E156" s="2">
        <v>0</v>
      </c>
      <c r="F156" s="2">
        <v>0</v>
      </c>
      <c r="G156" s="3">
        <f t="shared" si="0"/>
        <v>2012.9198999999999</v>
      </c>
      <c r="H156" s="3">
        <f t="shared" si="1"/>
        <v>0.32999999999992724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4368.08</v>
      </c>
      <c r="D158" s="2">
        <f>'PR-RAS'!E162</f>
        <v>4309.25</v>
      </c>
      <c r="E158" s="2">
        <v>0</v>
      </c>
      <c r="F158" s="2">
        <v>0</v>
      </c>
      <c r="G158" s="3">
        <f t="shared" si="0"/>
        <v>2038.8930600000001</v>
      </c>
      <c r="H158" s="3">
        <f t="shared" si="1"/>
        <v>0.32999999999992724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77469.72</v>
      </c>
      <c r="D160" s="2">
        <f>'PR-RAS'!E164</f>
        <v>118548.48999999999</v>
      </c>
      <c r="E160" s="2">
        <v>0</v>
      </c>
      <c r="F160" s="2">
        <v>0</v>
      </c>
      <c r="G160" s="3">
        <f t="shared" si="0"/>
        <v>50016.105299999996</v>
      </c>
      <c r="H160" s="3">
        <f t="shared" si="1"/>
        <v>0.76999999998952262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1800.26</v>
      </c>
      <c r="D161" s="2">
        <f>'PR-RAS'!E165</f>
        <v>938.6400000000001</v>
      </c>
      <c r="E161" s="2">
        <v>0</v>
      </c>
      <c r="F161" s="2">
        <v>0</v>
      </c>
      <c r="G161" s="3">
        <f t="shared" si="0"/>
        <v>588.40639999999996</v>
      </c>
      <c r="H161" s="3">
        <f t="shared" si="1"/>
        <v>0.61999999999989086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533.78</v>
      </c>
      <c r="D162" s="2">
        <f>'PR-RAS'!E166</f>
        <v>229.44</v>
      </c>
      <c r="E162" s="2">
        <v>0</v>
      </c>
      <c r="F162" s="2">
        <v>0</v>
      </c>
      <c r="G162" s="3">
        <f t="shared" si="0"/>
        <v>159.81826000000001</v>
      </c>
      <c r="H162" s="3">
        <f t="shared" si="1"/>
        <v>0.66000000000002501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1266.48</v>
      </c>
      <c r="D163" s="2">
        <f>'PR-RAS'!E167</f>
        <v>709.2</v>
      </c>
      <c r="E163" s="2">
        <v>0</v>
      </c>
      <c r="F163" s="2">
        <v>0</v>
      </c>
      <c r="G163" s="3">
        <f t="shared" si="0"/>
        <v>434.95056000000005</v>
      </c>
      <c r="H163" s="3">
        <f t="shared" si="1"/>
        <v>0.68000000000006366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9325.6500000000015</v>
      </c>
      <c r="D166" s="2">
        <f>'PR-RAS'!E170</f>
        <v>11096.05</v>
      </c>
      <c r="E166" s="2">
        <v>0</v>
      </c>
      <c r="F166" s="2">
        <v>0</v>
      </c>
      <c r="G166" s="3">
        <f t="shared" si="0"/>
        <v>5200.42875</v>
      </c>
      <c r="H166" s="3">
        <f t="shared" si="1"/>
        <v>0.39999999999781721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781.07</v>
      </c>
      <c r="D167" s="2">
        <f>'PR-RAS'!E171</f>
        <v>568.25</v>
      </c>
      <c r="E167" s="2">
        <v>0</v>
      </c>
      <c r="F167" s="2">
        <v>0</v>
      </c>
      <c r="G167" s="3">
        <f t="shared" si="0"/>
        <v>318.31662000000006</v>
      </c>
      <c r="H167" s="3">
        <f t="shared" si="1"/>
        <v>0.32000000000005002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8250.7900000000009</v>
      </c>
      <c r="D169" s="2">
        <f>'PR-RAS'!E173</f>
        <v>8851.7999999999993</v>
      </c>
      <c r="E169" s="2">
        <v>0</v>
      </c>
      <c r="F169" s="2">
        <v>0</v>
      </c>
      <c r="G169" s="3">
        <f t="shared" si="0"/>
        <v>4360.33752</v>
      </c>
      <c r="H169" s="3">
        <f t="shared" si="1"/>
        <v>0.40999999999985448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293.79000000000002</v>
      </c>
      <c r="D171" s="2">
        <f>'PR-RAS'!E175</f>
        <v>1676</v>
      </c>
      <c r="E171" s="2">
        <v>0</v>
      </c>
      <c r="F171" s="2">
        <v>0</v>
      </c>
      <c r="G171" s="3">
        <f t="shared" si="0"/>
        <v>619.78430000000003</v>
      </c>
      <c r="H171" s="3">
        <f t="shared" si="1"/>
        <v>0.20999999999997954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56896.99</v>
      </c>
      <c r="D174" s="2">
        <f>'PR-RAS'!E178</f>
        <v>99459.12</v>
      </c>
      <c r="E174" s="2">
        <v>0</v>
      </c>
      <c r="F174" s="2">
        <v>0</v>
      </c>
      <c r="G174" s="3">
        <f t="shared" si="0"/>
        <v>44256.034789999991</v>
      </c>
      <c r="H174" s="3">
        <f t="shared" si="1"/>
        <v>0.12999999999738066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2894.41</v>
      </c>
      <c r="D175" s="2">
        <f>'PR-RAS'!E179</f>
        <v>2501.0700000000002</v>
      </c>
      <c r="E175" s="2">
        <v>0</v>
      </c>
      <c r="F175" s="2">
        <v>0</v>
      </c>
      <c r="G175" s="3">
        <f t="shared" si="0"/>
        <v>1373.9996999999998</v>
      </c>
      <c r="H175" s="3">
        <f t="shared" si="1"/>
        <v>0.48000000000001819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13873.03</v>
      </c>
      <c r="D176" s="2">
        <f>'PR-RAS'!E180</f>
        <v>42497.33</v>
      </c>
      <c r="E176" s="2">
        <v>0</v>
      </c>
      <c r="F176" s="2">
        <v>0</v>
      </c>
      <c r="G176" s="3">
        <f t="shared" si="0"/>
        <v>17301.84575</v>
      </c>
      <c r="H176" s="3">
        <f t="shared" si="1"/>
        <v>0.36000000000240107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1070</v>
      </c>
      <c r="D177" s="2">
        <f>'PR-RAS'!E181</f>
        <v>1045.75</v>
      </c>
      <c r="E177" s="2">
        <v>0</v>
      </c>
      <c r="F177" s="2">
        <v>0</v>
      </c>
      <c r="G177" s="3">
        <f t="shared" si="0"/>
        <v>556.42399999999998</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1370.59</v>
      </c>
      <c r="D178" s="2">
        <f>'PR-RAS'!E182</f>
        <v>1142.02</v>
      </c>
      <c r="E178" s="2">
        <v>0</v>
      </c>
      <c r="F178" s="2">
        <v>0</v>
      </c>
      <c r="G178" s="3">
        <f t="shared" si="0"/>
        <v>646.86950999999999</v>
      </c>
      <c r="H178" s="3">
        <f t="shared" si="1"/>
        <v>0.43000000000006366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20208.830000000002</v>
      </c>
      <c r="D179" s="2">
        <f>'PR-RAS'!E183</f>
        <v>16216.79</v>
      </c>
      <c r="E179" s="2">
        <v>0</v>
      </c>
      <c r="F179" s="2">
        <v>0</v>
      </c>
      <c r="G179" s="3">
        <f t="shared" si="0"/>
        <v>9370.3489800000007</v>
      </c>
      <c r="H179" s="3">
        <f t="shared" si="1"/>
        <v>0.37999999999738066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15172.88</v>
      </c>
      <c r="D181" s="2">
        <f>'PR-RAS'!E185</f>
        <v>34967.94</v>
      </c>
      <c r="E181" s="2">
        <v>0</v>
      </c>
      <c r="F181" s="2">
        <v>0</v>
      </c>
      <c r="G181" s="3">
        <f t="shared" si="0"/>
        <v>15319.576800000001</v>
      </c>
      <c r="H181" s="3">
        <f t="shared" si="1"/>
        <v>0.17999999999847205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1811</v>
      </c>
      <c r="D182" s="2">
        <f>'PR-RAS'!E186</f>
        <v>583.98</v>
      </c>
      <c r="E182" s="2">
        <v>0</v>
      </c>
      <c r="F182" s="2">
        <v>0</v>
      </c>
      <c r="G182" s="3">
        <f t="shared" si="0"/>
        <v>539.19176000000004</v>
      </c>
      <c r="H182" s="3">
        <f t="shared" si="1"/>
        <v>1.999999999998181E-2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496.25</v>
      </c>
      <c r="D183" s="2">
        <f>'PR-RAS'!E187</f>
        <v>504.24</v>
      </c>
      <c r="E183" s="2">
        <v>0</v>
      </c>
      <c r="F183" s="2">
        <v>0</v>
      </c>
      <c r="G183" s="3">
        <f t="shared" si="0"/>
        <v>273.86086</v>
      </c>
      <c r="H183" s="3">
        <f t="shared" si="1"/>
        <v>0.49000000000000909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9446.82</v>
      </c>
      <c r="D190" s="2">
        <f>'PR-RAS'!E194</f>
        <v>7054.6799999999994</v>
      </c>
      <c r="E190" s="2">
        <v>0</v>
      </c>
      <c r="F190" s="2">
        <v>0</v>
      </c>
      <c r="G190" s="3">
        <f t="shared" si="0"/>
        <v>4452.1180199999999</v>
      </c>
      <c r="H190" s="3">
        <f t="shared" si="1"/>
        <v>0.50000000000090949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5311.56</v>
      </c>
      <c r="D191" s="2">
        <f>'PR-RAS'!E195</f>
        <v>5846.7</v>
      </c>
      <c r="E191" s="2">
        <v>0</v>
      </c>
      <c r="F191" s="2">
        <v>0</v>
      </c>
      <c r="G191" s="3">
        <f t="shared" si="0"/>
        <v>3230.9423999999999</v>
      </c>
      <c r="H191" s="3">
        <f t="shared" si="1"/>
        <v>0.73999999999978172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1096.29</v>
      </c>
      <c r="D193" s="2">
        <f>'PR-RAS'!E197</f>
        <v>272.38</v>
      </c>
      <c r="E193" s="2">
        <v>0</v>
      </c>
      <c r="F193" s="2">
        <v>0</v>
      </c>
      <c r="G193" s="3">
        <f t="shared" si="0"/>
        <v>315.08159999999998</v>
      </c>
      <c r="H193" s="3">
        <f t="shared" si="1"/>
        <v>0.66999999999995907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66.36</v>
      </c>
      <c r="D194" s="2">
        <f>'PR-RAS'!E198</f>
        <v>66.36</v>
      </c>
      <c r="E194" s="2">
        <v>0</v>
      </c>
      <c r="F194" s="2">
        <v>0</v>
      </c>
      <c r="G194" s="3">
        <f t="shared" si="0"/>
        <v>38.422439999999995</v>
      </c>
      <c r="H194" s="3">
        <f t="shared" si="1"/>
        <v>0.71999999999999886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269.89999999999998</v>
      </c>
      <c r="D195" s="2">
        <f>'PR-RAS'!E199</f>
        <v>601.74</v>
      </c>
      <c r="E195" s="2">
        <v>0</v>
      </c>
      <c r="F195" s="2">
        <v>0</v>
      </c>
      <c r="G195" s="3">
        <f t="shared" si="0"/>
        <v>285.83572000000004</v>
      </c>
      <c r="H195" s="3">
        <f t="shared" si="1"/>
        <v>0.36000000000001364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2702.71</v>
      </c>
      <c r="D197" s="2">
        <f>'PR-RAS'!E201</f>
        <v>267.5</v>
      </c>
      <c r="E197" s="2">
        <v>0</v>
      </c>
      <c r="F197" s="2">
        <v>0</v>
      </c>
      <c r="G197" s="3">
        <f t="shared" si="0"/>
        <v>634.59116000000006</v>
      </c>
      <c r="H197" s="3">
        <f t="shared" si="1"/>
        <v>0.78999999999996362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3559.04</v>
      </c>
      <c r="D198" s="2">
        <f>'PR-RAS'!E202</f>
        <v>6249.07</v>
      </c>
      <c r="E198" s="2">
        <v>0</v>
      </c>
      <c r="F198" s="2">
        <v>0</v>
      </c>
      <c r="G198" s="3">
        <f t="shared" si="0"/>
        <v>3163.2644600000003</v>
      </c>
      <c r="H198" s="3">
        <f t="shared" si="1"/>
        <v>0.10999999999967258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3559.04</v>
      </c>
      <c r="D212" s="2">
        <f>'PR-RAS'!E216</f>
        <v>6249.07</v>
      </c>
      <c r="E212" s="2">
        <v>0</v>
      </c>
      <c r="F212" s="2">
        <v>0</v>
      </c>
      <c r="G212" s="3">
        <f t="shared" si="0"/>
        <v>3388.0649800000001</v>
      </c>
      <c r="H212" s="3">
        <f t="shared" si="1"/>
        <v>0.10999999999967258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355.57</v>
      </c>
      <c r="D213" s="2">
        <f>'PR-RAS'!E217</f>
        <v>649.16</v>
      </c>
      <c r="E213" s="2">
        <v>0</v>
      </c>
      <c r="F213" s="2">
        <v>0</v>
      </c>
      <c r="G213" s="3">
        <f t="shared" si="0"/>
        <v>350.62467999999996</v>
      </c>
      <c r="H213" s="3">
        <f t="shared" si="1"/>
        <v>0.58999999999997499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3203.47</v>
      </c>
      <c r="D215" s="2">
        <f>'PR-RAS'!E219</f>
        <v>5599.91</v>
      </c>
      <c r="E215" s="2">
        <v>0</v>
      </c>
      <c r="F215" s="2">
        <v>0</v>
      </c>
      <c r="G215" s="3">
        <f t="shared" si="0"/>
        <v>3082.3040599999999</v>
      </c>
      <c r="H215" s="3">
        <f t="shared" si="1"/>
        <v>0.55999999999994543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111536.98000000001</v>
      </c>
      <c r="D226" s="2">
        <f>'PR-RAS'!E230</f>
        <v>130225.18000000001</v>
      </c>
      <c r="E226" s="2">
        <v>0</v>
      </c>
      <c r="F226" s="2">
        <v>0</v>
      </c>
      <c r="G226" s="3">
        <f t="shared" si="0"/>
        <v>83697.151500000007</v>
      </c>
      <c r="H226" s="3">
        <f t="shared" si="1"/>
        <v>0.19999999999708962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1393.21</v>
      </c>
      <c r="D242" s="2">
        <f>'PR-RAS'!E246</f>
        <v>1539.36</v>
      </c>
      <c r="E242" s="2">
        <v>0</v>
      </c>
      <c r="F242" s="2">
        <v>0</v>
      </c>
      <c r="G242" s="3">
        <f t="shared" si="0"/>
        <v>1077.73513</v>
      </c>
      <c r="H242" s="3">
        <f t="shared" si="1"/>
        <v>0.56999999999993634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1393.21</v>
      </c>
      <c r="D243" s="2">
        <f>'PR-RAS'!E247</f>
        <v>1539.36</v>
      </c>
      <c r="E243" s="2">
        <v>0</v>
      </c>
      <c r="F243" s="2">
        <v>0</v>
      </c>
      <c r="G243" s="3">
        <f t="shared" si="0"/>
        <v>1082.20706</v>
      </c>
      <c r="H243" s="3">
        <f t="shared" si="1"/>
        <v>0.56999999999993634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110143.77</v>
      </c>
      <c r="D246" s="2">
        <f>'PR-RAS'!E250</f>
        <v>128685.82</v>
      </c>
      <c r="E246" s="2">
        <v>0</v>
      </c>
      <c r="F246" s="2">
        <v>0</v>
      </c>
      <c r="G246" s="3">
        <f t="shared" si="0"/>
        <v>90041.275450000001</v>
      </c>
      <c r="H246" s="3">
        <f t="shared" si="1"/>
        <v>0.40999999998894054</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110143.77</v>
      </c>
      <c r="D247" s="2">
        <f>'PR-RAS'!E251</f>
        <v>128685.82</v>
      </c>
      <c r="E247" s="2">
        <v>0</v>
      </c>
      <c r="F247" s="2">
        <v>0</v>
      </c>
      <c r="G247" s="3">
        <f t="shared" si="0"/>
        <v>90408.790860000008</v>
      </c>
      <c r="H247" s="3">
        <f t="shared" si="1"/>
        <v>0.40999999998894054</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15807.12</v>
      </c>
      <c r="D258" s="2">
        <f>'PR-RAS'!E262</f>
        <v>16498.09</v>
      </c>
      <c r="E258" s="2">
        <v>0</v>
      </c>
      <c r="F258" s="2">
        <v>0</v>
      </c>
      <c r="G258" s="3">
        <f t="shared" si="0"/>
        <v>12542.448100000001</v>
      </c>
      <c r="H258" s="3">
        <f t="shared" si="1"/>
        <v>0.21000000000094587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15807.12</v>
      </c>
      <c r="D265" s="2">
        <f>'PR-RAS'!E269</f>
        <v>16498.09</v>
      </c>
      <c r="E265" s="2">
        <v>0</v>
      </c>
      <c r="F265" s="2">
        <v>0</v>
      </c>
      <c r="G265" s="3">
        <f t="shared" si="0"/>
        <v>12884.071200000002</v>
      </c>
      <c r="H265" s="3">
        <f t="shared" si="1"/>
        <v>0.21000000000094587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2670</v>
      </c>
      <c r="D266" s="2">
        <f>'PR-RAS'!E270</f>
        <v>3733</v>
      </c>
      <c r="E266" s="2">
        <v>0</v>
      </c>
      <c r="F266" s="2">
        <v>0</v>
      </c>
      <c r="G266" s="3">
        <f t="shared" si="0"/>
        <v>2686.04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13137.12</v>
      </c>
      <c r="D267" s="2">
        <f>'PR-RAS'!E271</f>
        <v>12765.09</v>
      </c>
      <c r="E267" s="2">
        <v>0</v>
      </c>
      <c r="F267" s="2">
        <v>0</v>
      </c>
      <c r="G267" s="3">
        <f t="shared" si="0"/>
        <v>10285.501800000002</v>
      </c>
      <c r="H267" s="3">
        <f t="shared" si="1"/>
        <v>0.21000000000094587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140</v>
      </c>
      <c r="E269" s="2">
        <v>0</v>
      </c>
      <c r="F269" s="2">
        <v>0</v>
      </c>
      <c r="G269" s="3">
        <f t="shared" si="0"/>
        <v>75.040000000000006</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140</v>
      </c>
      <c r="E270" s="2">
        <v>0</v>
      </c>
      <c r="F270" s="2">
        <v>0</v>
      </c>
      <c r="G270" s="3">
        <f t="shared" si="0"/>
        <v>75.320000000000007</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140</v>
      </c>
      <c r="E271" s="2">
        <v>0</v>
      </c>
      <c r="F271" s="2">
        <v>0</v>
      </c>
      <c r="G271" s="3">
        <f t="shared" si="0"/>
        <v>75.600000000000009</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239214.39</v>
      </c>
      <c r="D295" s="2">
        <f>'PR-RAS'!E299</f>
        <v>302086.73000000004</v>
      </c>
      <c r="E295" s="2">
        <v>0</v>
      </c>
      <c r="F295" s="2">
        <v>0</v>
      </c>
      <c r="G295" s="3">
        <f t="shared" si="12"/>
        <v>247956.02790000002</v>
      </c>
      <c r="H295" s="3">
        <f t="shared" si="13"/>
        <v>0.65999999997438863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4169.4700000000303</v>
      </c>
      <c r="D297" s="2">
        <f>'PR-RAS'!E301</f>
        <v>56686.610000000044</v>
      </c>
      <c r="E297" s="2">
        <v>0</v>
      </c>
      <c r="F297" s="2">
        <v>0</v>
      </c>
      <c r="G297" s="3">
        <f t="shared" si="12"/>
        <v>34792.636240000036</v>
      </c>
      <c r="H297" s="3">
        <f t="shared" si="13"/>
        <v>0.85999999998603016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176409.22</v>
      </c>
      <c r="D299" s="2">
        <f>'PR-RAS'!E303</f>
        <v>1387616.6</v>
      </c>
      <c r="E299" s="2">
        <v>0</v>
      </c>
      <c r="F299" s="2">
        <v>0</v>
      </c>
      <c r="G299" s="3">
        <f t="shared" si="12"/>
        <v>879589.44116000005</v>
      </c>
      <c r="H299" s="3">
        <f t="shared" si="13"/>
        <v>0.6199999999080319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22935.98</v>
      </c>
      <c r="D300" s="2">
        <f>'PR-RAS'!E304</f>
        <v>849945.49</v>
      </c>
      <c r="E300" s="2">
        <v>0</v>
      </c>
      <c r="F300" s="2">
        <v>0</v>
      </c>
      <c r="G300" s="3">
        <f t="shared" si="12"/>
        <v>515125.26103999995</v>
      </c>
      <c r="H300" s="3">
        <f t="shared" si="13"/>
        <v>0.50999999999112333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26309.21</v>
      </c>
      <c r="D303" s="2">
        <f>'PR-RAS'!E308</f>
        <v>3000</v>
      </c>
      <c r="E303" s="2">
        <v>0</v>
      </c>
      <c r="F303" s="2">
        <v>0</v>
      </c>
      <c r="G303" s="3">
        <f t="shared" si="12"/>
        <v>9757.3814199999997</v>
      </c>
      <c r="H303" s="3">
        <f t="shared" si="13"/>
        <v>0.20999999999912689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26309.21</v>
      </c>
      <c r="D304" s="2">
        <f>'PR-RAS'!E309</f>
        <v>3000</v>
      </c>
      <c r="E304" s="2">
        <v>0</v>
      </c>
      <c r="F304" s="2">
        <v>0</v>
      </c>
      <c r="G304" s="3">
        <f t="shared" si="12"/>
        <v>9789.6906299999991</v>
      </c>
      <c r="H304" s="3">
        <f t="shared" si="13"/>
        <v>0.20999999999912689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26309.21</v>
      </c>
      <c r="D305" s="2">
        <f>'PR-RAS'!E310</f>
        <v>3000</v>
      </c>
      <c r="E305" s="2">
        <v>0</v>
      </c>
      <c r="F305" s="2">
        <v>0</v>
      </c>
      <c r="G305" s="3">
        <f t="shared" si="12"/>
        <v>9821.9998399999986</v>
      </c>
      <c r="H305" s="3">
        <f t="shared" si="13"/>
        <v>0.20999999999912689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26309.21</v>
      </c>
      <c r="D306" s="2">
        <f>'PR-RAS'!E311</f>
        <v>3000</v>
      </c>
      <c r="E306" s="2">
        <v>0</v>
      </c>
      <c r="F306" s="2">
        <v>0</v>
      </c>
      <c r="G306" s="3">
        <f t="shared" si="12"/>
        <v>9854.3090499999998</v>
      </c>
      <c r="H306" s="3">
        <f t="shared" si="13"/>
        <v>0.20999999999912689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134342.88</v>
      </c>
      <c r="D355" s="2">
        <f>'PR-RAS'!E360</f>
        <v>74438.75</v>
      </c>
      <c r="E355" s="2">
        <v>0</v>
      </c>
      <c r="F355" s="2">
        <v>0</v>
      </c>
      <c r="G355" s="3">
        <f t="shared" si="12"/>
        <v>100260.01452</v>
      </c>
      <c r="H355" s="3">
        <f t="shared" si="13"/>
        <v>0.36999999999534339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134342.88</v>
      </c>
      <c r="D368" s="2">
        <f>'PR-RAS'!E373</f>
        <v>74438.75</v>
      </c>
      <c r="E368" s="2">
        <v>0</v>
      </c>
      <c r="F368" s="2">
        <v>0</v>
      </c>
      <c r="G368" s="3">
        <f t="shared" si="12"/>
        <v>103941.87946</v>
      </c>
      <c r="H368" s="3">
        <f t="shared" si="13"/>
        <v>0.36999999999534339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116184.13</v>
      </c>
      <c r="D369" s="2">
        <f>'PR-RAS'!E374</f>
        <v>41313.75</v>
      </c>
      <c r="E369" s="2">
        <v>0</v>
      </c>
      <c r="F369" s="2">
        <v>0</v>
      </c>
      <c r="G369" s="3">
        <f t="shared" si="12"/>
        <v>73162.679839999997</v>
      </c>
      <c r="H369" s="3">
        <f t="shared" si="13"/>
        <v>0.38000000000465661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92253.7</v>
      </c>
      <c r="D372" s="2">
        <f>'PR-RAS'!E377</f>
        <v>0</v>
      </c>
      <c r="E372" s="2">
        <v>0</v>
      </c>
      <c r="F372" s="2">
        <v>0</v>
      </c>
      <c r="G372" s="3">
        <f t="shared" si="12"/>
        <v>34226.1227</v>
      </c>
      <c r="H372" s="3">
        <f t="shared" si="13"/>
        <v>0.30000000000291038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23930.43</v>
      </c>
      <c r="D373" s="2">
        <f>'PR-RAS'!E378</f>
        <v>41313.75</v>
      </c>
      <c r="E373" s="2">
        <v>0</v>
      </c>
      <c r="F373" s="2">
        <v>0</v>
      </c>
      <c r="G373" s="3">
        <f t="shared" si="12"/>
        <v>39639.549959999997</v>
      </c>
      <c r="H373" s="3">
        <f t="shared" si="13"/>
        <v>0.68000000000029104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1383.75</v>
      </c>
      <c r="D374" s="2">
        <f>'PR-RAS'!E379</f>
        <v>0</v>
      </c>
      <c r="E374" s="2">
        <v>0</v>
      </c>
      <c r="F374" s="2">
        <v>0</v>
      </c>
      <c r="G374" s="3">
        <f t="shared" si="12"/>
        <v>516.13874999999996</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1383.75</v>
      </c>
      <c r="D375" s="2">
        <f>'PR-RAS'!E380</f>
        <v>0</v>
      </c>
      <c r="E375" s="2">
        <v>0</v>
      </c>
      <c r="F375" s="2">
        <v>0</v>
      </c>
      <c r="G375" s="3">
        <f t="shared" si="12"/>
        <v>517.52250000000004</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14900</v>
      </c>
      <c r="D388" s="2">
        <f>'PR-RAS'!E393</f>
        <v>0</v>
      </c>
      <c r="E388" s="2">
        <v>0</v>
      </c>
      <c r="F388" s="2">
        <v>0</v>
      </c>
      <c r="G388" s="3">
        <f t="shared" si="12"/>
        <v>5766.3</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14900</v>
      </c>
      <c r="D390" s="2">
        <f>'PR-RAS'!E395</f>
        <v>0</v>
      </c>
      <c r="E390" s="2">
        <v>0</v>
      </c>
      <c r="F390" s="2">
        <v>0</v>
      </c>
      <c r="G390" s="3">
        <f t="shared" si="12"/>
        <v>5796.1</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1875</v>
      </c>
      <c r="D396" s="2">
        <f>'PR-RAS'!E401</f>
        <v>33125</v>
      </c>
      <c r="E396" s="2">
        <v>0</v>
      </c>
      <c r="F396" s="2">
        <v>0</v>
      </c>
      <c r="G396" s="3">
        <f t="shared" si="12"/>
        <v>26909.375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33125</v>
      </c>
      <c r="E399" s="2">
        <v>0</v>
      </c>
      <c r="F399" s="2">
        <v>0</v>
      </c>
      <c r="G399" s="3">
        <f t="shared" si="12"/>
        <v>26367.5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1875</v>
      </c>
      <c r="D400" s="2">
        <f>'PR-RAS'!E405</f>
        <v>0</v>
      </c>
      <c r="E400" s="2">
        <v>0</v>
      </c>
      <c r="F400" s="2">
        <v>0</v>
      </c>
      <c r="G400" s="3">
        <f t="shared" si="12"/>
        <v>748.125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108033.67000000001</v>
      </c>
      <c r="D413" s="2">
        <f>'PR-RAS'!E418</f>
        <v>71438.75</v>
      </c>
      <c r="E413" s="2">
        <v>0</v>
      </c>
      <c r="F413" s="2">
        <v>0</v>
      </c>
      <c r="G413" s="3">
        <f t="shared" si="12"/>
        <v>103375.40204</v>
      </c>
      <c r="H413" s="3">
        <f t="shared" si="13"/>
        <v>0.57999999998719431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700582.56</v>
      </c>
      <c r="E415" s="2">
        <v>0</v>
      </c>
      <c r="F415" s="2">
        <v>0</v>
      </c>
      <c r="G415" s="3">
        <f t="shared" si="12"/>
        <v>580082.35967999999</v>
      </c>
      <c r="H415" s="3">
        <f t="shared" si="13"/>
        <v>0.43999999994412065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556510.35</v>
      </c>
      <c r="D416" s="2">
        <f>'PR-RAS'!E421</f>
        <v>10468.93</v>
      </c>
      <c r="E416" s="2">
        <v>0</v>
      </c>
      <c r="F416" s="2">
        <v>0</v>
      </c>
      <c r="G416" s="3">
        <f t="shared" si="12"/>
        <v>239641.00714999996</v>
      </c>
      <c r="H416" s="3">
        <f t="shared" si="13"/>
        <v>0.4199999999764259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261354.12999999998</v>
      </c>
      <c r="D417" s="2">
        <f>'PR-RAS'!E422</f>
        <v>248400.12</v>
      </c>
      <c r="E417" s="2">
        <v>0</v>
      </c>
      <c r="F417" s="2">
        <v>0</v>
      </c>
      <c r="G417" s="3">
        <f t="shared" si="12"/>
        <v>315392.21791999997</v>
      </c>
      <c r="H417" s="3">
        <f t="shared" si="13"/>
        <v>0.24999999997089617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373557.27</v>
      </c>
      <c r="D418" s="2">
        <f>'PR-RAS'!E423</f>
        <v>376525.48000000004</v>
      </c>
      <c r="E418" s="2">
        <v>0</v>
      </c>
      <c r="F418" s="2">
        <v>0</v>
      </c>
      <c r="G418" s="3">
        <f t="shared" si="12"/>
        <v>469795.63191</v>
      </c>
      <c r="H418" s="3">
        <f t="shared" si="13"/>
        <v>0.75000000005820766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112203.14000000004</v>
      </c>
      <c r="D420" s="2">
        <f>'PR-RAS'!E425</f>
        <v>128125.36000000004</v>
      </c>
      <c r="E420" s="2">
        <v>0</v>
      </c>
      <c r="F420" s="2">
        <v>0</v>
      </c>
      <c r="G420" s="3">
        <f t="shared" si="12"/>
        <v>154382.16734000004</v>
      </c>
      <c r="H420" s="3">
        <f t="shared" si="13"/>
        <v>0.50000000008731149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176409.22</v>
      </c>
      <c r="D422" s="2">
        <f>'PR-RAS'!E427</f>
        <v>2088199.1600000001</v>
      </c>
      <c r="E422" s="2">
        <v>0</v>
      </c>
      <c r="F422" s="2">
        <v>0</v>
      </c>
      <c r="G422" s="3">
        <f t="shared" si="12"/>
        <v>1832531.97434</v>
      </c>
      <c r="H422" s="3">
        <f t="shared" si="13"/>
        <v>0.38000000015017577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579446.32999999996</v>
      </c>
      <c r="D423" s="2">
        <f>'PR-RAS'!E428</f>
        <v>860414.42</v>
      </c>
      <c r="E423" s="2">
        <v>0</v>
      </c>
      <c r="F423" s="2">
        <v>0</v>
      </c>
      <c r="G423" s="3">
        <f t="shared" si="12"/>
        <v>970716.12173999997</v>
      </c>
      <c r="H423" s="3">
        <f t="shared" si="13"/>
        <v>0.75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35544.589999999997</v>
      </c>
      <c r="D636" s="2">
        <f>'PR-RAS'!E642</f>
        <v>122046.32</v>
      </c>
      <c r="E636" s="2">
        <v>0</v>
      </c>
      <c r="F636" s="2">
        <v>0</v>
      </c>
      <c r="G636" s="3">
        <f t="shared" si="14"/>
        <v>177569.64104999998</v>
      </c>
      <c r="H636" s="3">
        <f t="shared" si="15"/>
        <v>0.73000000001047738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261354.12999999998</v>
      </c>
      <c r="D637" s="2">
        <f>'PR-RAS'!E643</f>
        <v>248400.12</v>
      </c>
      <c r="E637" s="2">
        <v>0</v>
      </c>
      <c r="F637" s="2">
        <v>0</v>
      </c>
      <c r="G637" s="3">
        <f t="shared" si="14"/>
        <v>482186.17932</v>
      </c>
      <c r="H637" s="3">
        <f t="shared" si="15"/>
        <v>0.24999999997089617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373557.27</v>
      </c>
      <c r="D638" s="2">
        <f>'PR-RAS'!E644</f>
        <v>376525.48000000004</v>
      </c>
      <c r="E638" s="2">
        <v>0</v>
      </c>
      <c r="F638" s="2">
        <v>0</v>
      </c>
      <c r="G638" s="3">
        <f t="shared" si="14"/>
        <v>717649.44250999996</v>
      </c>
      <c r="H638" s="3">
        <f t="shared" si="15"/>
        <v>0.75000000005820766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112203.14000000004</v>
      </c>
      <c r="D640" s="2">
        <f>'PR-RAS'!E646</f>
        <v>128125.36000000004</v>
      </c>
      <c r="E640" s="2">
        <v>0</v>
      </c>
      <c r="F640" s="2">
        <v>0</v>
      </c>
      <c r="G640" s="3">
        <f t="shared" si="14"/>
        <v>235442.01654000007</v>
      </c>
      <c r="H640" s="3">
        <f t="shared" si="15"/>
        <v>0.50000000008731149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211953.81</v>
      </c>
      <c r="D642" s="2">
        <f>'PR-RAS'!E648</f>
        <v>2210245.48</v>
      </c>
      <c r="E642" s="2">
        <v>0</v>
      </c>
      <c r="F642" s="2">
        <v>0</v>
      </c>
      <c r="G642" s="3">
        <f t="shared" si="14"/>
        <v>2969397.0975699998</v>
      </c>
      <c r="H642" s="3">
        <f t="shared" si="15"/>
        <v>0.66999999998370185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324156.95000000007</v>
      </c>
      <c r="D644" s="2">
        <f>'PR-RAS'!E650</f>
        <v>2338370.84</v>
      </c>
      <c r="E644" s="2">
        <v>0</v>
      </c>
      <c r="F644" s="2">
        <v>0</v>
      </c>
      <c r="G644" s="3">
        <f t="shared" si="14"/>
        <v>3215577.8190899999</v>
      </c>
      <c r="H644" s="3">
        <f t="shared" si="15"/>
        <v>0.21000000007916242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23675.599999999999</v>
      </c>
      <c r="D646" s="2">
        <f>'PR-RAS'!E653</f>
        <v>75856.350000000006</v>
      </c>
      <c r="E646" s="2">
        <v>0</v>
      </c>
      <c r="F646" s="2">
        <v>0</v>
      </c>
      <c r="G646" s="3">
        <f t="shared" si="14"/>
        <v>113125.45350000002</v>
      </c>
      <c r="H646" s="3">
        <f t="shared" si="15"/>
        <v>0.75000000000727596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791803.8</v>
      </c>
      <c r="D647" s="2">
        <f>'PR-RAS'!E654</f>
        <v>781468.72</v>
      </c>
      <c r="E647" s="2">
        <v>0</v>
      </c>
      <c r="F647" s="2">
        <v>0</v>
      </c>
      <c r="G647" s="3">
        <f t="shared" si="14"/>
        <v>1521162.8410400001</v>
      </c>
      <c r="H647" s="3">
        <f t="shared" si="15"/>
        <v>0.47999999998137355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772560.31</v>
      </c>
      <c r="D648" s="2">
        <f>'PR-RAS'!E655</f>
        <v>852719.87</v>
      </c>
      <c r="E648" s="2">
        <v>0</v>
      </c>
      <c r="F648" s="2">
        <v>0</v>
      </c>
      <c r="G648" s="3">
        <f t="shared" si="14"/>
        <v>1603266.03235</v>
      </c>
      <c r="H648" s="3">
        <f t="shared" si="15"/>
        <v>0.44000000006053597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42919.089999999967</v>
      </c>
      <c r="D649" s="2">
        <f>'PR-RAS'!E656</f>
        <v>4605.1999999999534</v>
      </c>
      <c r="E649" s="2">
        <v>0</v>
      </c>
      <c r="F649" s="2">
        <v>0</v>
      </c>
      <c r="G649" s="3">
        <f t="shared" si="14"/>
        <v>33779.909519999921</v>
      </c>
      <c r="H649" s="3">
        <f t="shared" si="15"/>
        <v>0.28999999992083758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v>
      </c>
      <c r="D650" s="2">
        <f>'PR-RAS'!E657</f>
        <v>3</v>
      </c>
      <c r="E650" s="2">
        <v>0</v>
      </c>
      <c r="F650" s="2">
        <v>0</v>
      </c>
      <c r="G650" s="3">
        <f t="shared" si="14"/>
        <v>6.49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v>
      </c>
      <c r="D652" s="2">
        <f>'PR-RAS'!E659</f>
        <v>3</v>
      </c>
      <c r="E652" s="2">
        <v>0</v>
      </c>
      <c r="F652" s="2">
        <v>0</v>
      </c>
      <c r="G652" s="3">
        <f t="shared" si="14"/>
        <v>6.51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61929.54</v>
      </c>
      <c r="D662" s="2">
        <f>'PR-RAS'!E669</f>
        <v>31963</v>
      </c>
      <c r="E662" s="2">
        <v>0</v>
      </c>
      <c r="F662" s="2">
        <v>0</v>
      </c>
      <c r="G662" s="3">
        <f t="shared" si="14"/>
        <v>83190.511940000011</v>
      </c>
      <c r="H662" s="3">
        <f t="shared" si="15"/>
        <v>0.45999999999912689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10000</v>
      </c>
      <c r="D663" s="2">
        <f>'PR-RAS'!E670</f>
        <v>0</v>
      </c>
      <c r="E663" s="2">
        <v>0</v>
      </c>
      <c r="F663" s="2">
        <v>0</v>
      </c>
      <c r="G663" s="3">
        <f t="shared" si="14"/>
        <v>6620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65785.429999999993</v>
      </c>
      <c r="D665" s="2">
        <f>'PR-RAS'!E672</f>
        <v>74087.38</v>
      </c>
      <c r="E665" s="2">
        <v>0</v>
      </c>
      <c r="F665" s="2">
        <v>0</v>
      </c>
      <c r="G665" s="3">
        <f t="shared" si="14"/>
        <v>142069.56616000002</v>
      </c>
      <c r="H665" s="3">
        <f t="shared" si="15"/>
        <v>0.80999999999767169</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10000</v>
      </c>
      <c r="E666" s="2">
        <v>0</v>
      </c>
      <c r="F666" s="2">
        <v>0</v>
      </c>
      <c r="G666" s="3">
        <f t="shared" si="14"/>
        <v>13300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13000</v>
      </c>
      <c r="D667" s="2">
        <f>'PR-RAS'!E674</f>
        <v>8000</v>
      </c>
      <c r="E667" s="2">
        <v>0</v>
      </c>
      <c r="F667" s="2">
        <v>0</v>
      </c>
      <c r="G667" s="3">
        <f t="shared" si="14"/>
        <v>19314</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1266.48</v>
      </c>
      <c r="D727" s="2">
        <f>'PR-RAS'!E734</f>
        <v>709.2</v>
      </c>
      <c r="E727" s="2">
        <v>0</v>
      </c>
      <c r="F727" s="2">
        <v>0</v>
      </c>
      <c r="G727" s="3">
        <f t="shared" si="14"/>
        <v>1949.22288</v>
      </c>
      <c r="H727" s="3">
        <f t="shared" si="15"/>
        <v>0.68000000000006366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6897.88</v>
      </c>
      <c r="D731" s="2">
        <f>'PR-RAS'!E738</f>
        <v>5822.94</v>
      </c>
      <c r="E731" s="2">
        <v>0</v>
      </c>
      <c r="F731" s="2">
        <v>0</v>
      </c>
      <c r="G731" s="3">
        <f t="shared" si="14"/>
        <v>13536.944799999999</v>
      </c>
      <c r="H731" s="3">
        <f t="shared" si="15"/>
        <v>0.18000000000029104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5311.56</v>
      </c>
      <c r="D734" s="2">
        <f>'PR-RAS'!E741</f>
        <v>5846.7</v>
      </c>
      <c r="E734" s="2">
        <v>0</v>
      </c>
      <c r="F734" s="2">
        <v>0</v>
      </c>
      <c r="G734" s="3">
        <f t="shared" si="14"/>
        <v>12464.635679999999</v>
      </c>
      <c r="H734" s="3">
        <f t="shared" si="15"/>
        <v>0.73999999999978172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920</v>
      </c>
      <c r="D836" s="2">
        <f>'PR-RAS'!E843</f>
        <v>1733</v>
      </c>
      <c r="E836" s="2">
        <v>0</v>
      </c>
      <c r="F836" s="2">
        <v>0</v>
      </c>
      <c r="G836" s="3">
        <f t="shared" si="14"/>
        <v>3662.31</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1750</v>
      </c>
      <c r="D841" s="2">
        <f>'PR-RAS'!E848</f>
        <v>2000</v>
      </c>
      <c r="E841" s="2">
        <v>0</v>
      </c>
      <c r="F841" s="2">
        <v>0</v>
      </c>
      <c r="G841" s="3">
        <f t="shared" si="34"/>
        <v>4830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13135.32</v>
      </c>
      <c r="D844" s="2">
        <f>'PR-RAS'!E851</f>
        <v>12765.09</v>
      </c>
      <c r="E844" s="2">
        <v>0</v>
      </c>
      <c r="F844" s="2">
        <v>0</v>
      </c>
      <c r="G844" s="3">
        <f t="shared" si="34"/>
        <v>32595.016499999998</v>
      </c>
      <c r="H844" s="3">
        <f t="shared" si="35"/>
        <v>0.40999999999985448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1.8</v>
      </c>
      <c r="D848" s="2">
        <f>'PR-RAS'!E855</f>
        <v>0</v>
      </c>
      <c r="E848" s="2">
        <v>0</v>
      </c>
      <c r="F848" s="2">
        <v>0</v>
      </c>
      <c r="G848" s="3">
        <f t="shared" si="34"/>
        <v>1.5246</v>
      </c>
      <c r="H848" s="3">
        <f t="shared" si="35"/>
        <v>0.19999999999999996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2719520.52</v>
      </c>
      <c r="D1581" s="7"/>
      <c r="E1581" s="7">
        <v>0</v>
      </c>
      <c r="F1581" s="7">
        <v>0</v>
      </c>
      <c r="G1581" s="8">
        <f t="shared" ref="G1581:G1685" si="70">B1581/1000*C1581</f>
        <v>2719.52052</v>
      </c>
      <c r="H1581" s="8">
        <f t="shared" ref="H1581:H1685" si="71">ABS(C1581-ROUND(C1581,0))</f>
        <v>0.47999999998137355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363821.68</v>
      </c>
      <c r="D1582" s="2">
        <v>0</v>
      </c>
      <c r="E1582" s="2">
        <v>0</v>
      </c>
      <c r="F1582" s="2">
        <v>0</v>
      </c>
      <c r="G1582" s="3">
        <f t="shared" si="70"/>
        <v>727.64336000000003</v>
      </c>
      <c r="H1582" s="3">
        <f t="shared" si="71"/>
        <v>0.32000000000698492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173430.91</v>
      </c>
      <c r="D1584" s="2">
        <v>0</v>
      </c>
      <c r="E1584" s="2">
        <v>0</v>
      </c>
      <c r="F1584" s="2">
        <v>0</v>
      </c>
      <c r="G1584" s="3">
        <f t="shared" si="70"/>
        <v>693.72364000000005</v>
      </c>
      <c r="H1584" s="3">
        <f t="shared" si="71"/>
        <v>8.999999999650754E-2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30425.9</v>
      </c>
      <c r="D1585" s="2">
        <v>0</v>
      </c>
      <c r="E1585" s="2">
        <v>0</v>
      </c>
      <c r="F1585" s="2">
        <v>0</v>
      </c>
      <c r="G1585" s="3">
        <f t="shared" si="70"/>
        <v>152.12950000000001</v>
      </c>
      <c r="H1585" s="3">
        <f t="shared" si="71"/>
        <v>9.9999999998544808E-2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118548.49</v>
      </c>
      <c r="D1586" s="2">
        <v>0</v>
      </c>
      <c r="E1586" s="2">
        <v>0</v>
      </c>
      <c r="F1586" s="2">
        <v>0</v>
      </c>
      <c r="G1586" s="3">
        <f t="shared" si="70"/>
        <v>711.29094000000009</v>
      </c>
      <c r="H1586" s="3">
        <f t="shared" si="71"/>
        <v>0.49000000000523869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6249.07</v>
      </c>
      <c r="D1587" s="2">
        <v>0</v>
      </c>
      <c r="E1587" s="2">
        <v>0</v>
      </c>
      <c r="F1587" s="2">
        <v>0</v>
      </c>
      <c r="G1587" s="3">
        <f t="shared" si="70"/>
        <v>43.743490000000001</v>
      </c>
      <c r="H1587" s="3">
        <f t="shared" si="71"/>
        <v>6.9999999999708962E-2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1539.36</v>
      </c>
      <c r="D1589" s="2">
        <v>0</v>
      </c>
      <c r="E1589" s="2">
        <v>0</v>
      </c>
      <c r="F1589" s="2">
        <v>0</v>
      </c>
      <c r="G1589" s="3">
        <f>B1589/1000*C1589</f>
        <v>13.854239999999997</v>
      </c>
      <c r="H1589" s="3">
        <f>ABS(C1589-ROUND(C1589,0))</f>
        <v>0.35999999999989996</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16498.09</v>
      </c>
      <c r="D1590" s="2">
        <v>0</v>
      </c>
      <c r="E1590" s="2">
        <v>0</v>
      </c>
      <c r="F1590" s="2">
        <v>0</v>
      </c>
      <c r="G1590" s="3">
        <f t="shared" si="70"/>
        <v>164.98089999999999</v>
      </c>
      <c r="H1590" s="3">
        <f t="shared" si="71"/>
        <v>9.0000000000145519E-2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140</v>
      </c>
      <c r="D1591" s="2">
        <v>0</v>
      </c>
      <c r="E1591" s="2">
        <v>0</v>
      </c>
      <c r="F1591" s="2">
        <v>0</v>
      </c>
      <c r="G1591" s="3">
        <f t="shared" si="70"/>
        <v>1.5399999999999998</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30</v>
      </c>
      <c r="D1592" s="2">
        <v>0</v>
      </c>
      <c r="E1592" s="2">
        <v>0</v>
      </c>
      <c r="F1592" s="2">
        <v>0</v>
      </c>
      <c r="G1592" s="3">
        <f t="shared" si="70"/>
        <v>0.36</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74438.75</v>
      </c>
      <c r="D1593" s="2">
        <v>0</v>
      </c>
      <c r="E1593" s="2">
        <v>0</v>
      </c>
      <c r="F1593" s="2">
        <v>0</v>
      </c>
      <c r="G1593" s="3">
        <f t="shared" si="70"/>
        <v>967.7037499999999</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115952.02</v>
      </c>
      <c r="D1600" s="2">
        <v>0</v>
      </c>
      <c r="E1600" s="2">
        <v>0</v>
      </c>
      <c r="F1600" s="2">
        <v>0</v>
      </c>
      <c r="G1600" s="3">
        <f>B1600/1000*C1600</f>
        <v>2319.0404000000003</v>
      </c>
      <c r="H1600" s="3">
        <f>ABS(C1600-ROUND(C1600,0))</f>
        <v>2.0000000004074536E-2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306859.18</v>
      </c>
      <c r="D1601" s="2">
        <v>0</v>
      </c>
      <c r="E1601" s="2">
        <v>0</v>
      </c>
      <c r="F1601" s="2">
        <v>0</v>
      </c>
      <c r="G1601" s="3">
        <f t="shared" si="70"/>
        <v>6444.0427800000007</v>
      </c>
      <c r="H1601" s="3">
        <f t="shared" si="71"/>
        <v>0.17999999999301508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123076.20999999999</v>
      </c>
      <c r="D1603" s="2">
        <v>0</v>
      </c>
      <c r="E1603" s="2">
        <v>0</v>
      </c>
      <c r="F1603" s="2">
        <v>0</v>
      </c>
      <c r="G1603" s="3">
        <f t="shared" si="70"/>
        <v>2830.7528299999999</v>
      </c>
      <c r="H1603" s="3">
        <f t="shared" si="71"/>
        <v>0.20999999999185093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32122.21</v>
      </c>
      <c r="D1604" s="2">
        <v>0</v>
      </c>
      <c r="E1604" s="2">
        <v>0</v>
      </c>
      <c r="F1604" s="2">
        <v>0</v>
      </c>
      <c r="G1604" s="3">
        <f t="shared" si="70"/>
        <v>770.93304000000001</v>
      </c>
      <c r="H1604" s="3">
        <f t="shared" si="71"/>
        <v>0.20999999999912689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82700.78</v>
      </c>
      <c r="D1605" s="2">
        <v>0</v>
      </c>
      <c r="E1605" s="2">
        <v>0</v>
      </c>
      <c r="F1605" s="2">
        <v>0</v>
      </c>
      <c r="G1605" s="3">
        <f t="shared" si="70"/>
        <v>2067.5194999999999</v>
      </c>
      <c r="H1605" s="3">
        <f t="shared" si="71"/>
        <v>0.22000000000116415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140.96</v>
      </c>
      <c r="D1606" s="2">
        <v>0</v>
      </c>
      <c r="E1606" s="2">
        <v>0</v>
      </c>
      <c r="F1606" s="2">
        <v>0</v>
      </c>
      <c r="G1606" s="3">
        <f t="shared" si="70"/>
        <v>3.6649600000000002</v>
      </c>
      <c r="H1606" s="3">
        <f t="shared" si="71"/>
        <v>3.9999999999992042E-2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1539.36</v>
      </c>
      <c r="D1608" s="2">
        <v>0</v>
      </c>
      <c r="E1608" s="2">
        <v>0</v>
      </c>
      <c r="F1608" s="2">
        <v>0</v>
      </c>
      <c r="G1608" s="3">
        <f>B1608/1000*C1608</f>
        <v>43.102080000000001</v>
      </c>
      <c r="H1608" s="3">
        <f>ABS(C1608-ROUND(C1608,0))</f>
        <v>0.35999999999989996</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3752.9</v>
      </c>
      <c r="D1609" s="2">
        <v>0</v>
      </c>
      <c r="E1609" s="2">
        <v>0</v>
      </c>
      <c r="F1609" s="2">
        <v>0</v>
      </c>
      <c r="G1609" s="3">
        <f t="shared" si="70"/>
        <v>108.83410000000001</v>
      </c>
      <c r="H1609" s="3">
        <f t="shared" si="71"/>
        <v>9.9999999999909051E-2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2790</v>
      </c>
      <c r="D1610" s="2">
        <v>0</v>
      </c>
      <c r="E1610" s="2">
        <v>0</v>
      </c>
      <c r="F1610" s="2">
        <v>0</v>
      </c>
      <c r="G1610" s="3">
        <f t="shared" si="70"/>
        <v>83.7</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30</v>
      </c>
      <c r="D1611" s="2">
        <v>0</v>
      </c>
      <c r="E1611" s="2">
        <v>0</v>
      </c>
      <c r="F1611" s="2">
        <v>0</v>
      </c>
      <c r="G1611" s="3">
        <f t="shared" si="70"/>
        <v>0.92999999999999994</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83480.94</v>
      </c>
      <c r="D1612" s="2">
        <v>0</v>
      </c>
      <c r="E1612" s="2">
        <v>0</v>
      </c>
      <c r="F1612" s="2">
        <v>0</v>
      </c>
      <c r="G1612" s="3">
        <f t="shared" si="70"/>
        <v>2671.3900800000001</v>
      </c>
      <c r="H1612" s="3">
        <f t="shared" si="71"/>
        <v>5.9999999997671694E-2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100302.03</v>
      </c>
      <c r="D1619" s="2">
        <v>0</v>
      </c>
      <c r="E1619" s="2">
        <v>0</v>
      </c>
      <c r="F1619" s="2">
        <v>0</v>
      </c>
      <c r="G1619" s="3">
        <f>B1619/1000*C1619</f>
        <v>3911.7791699999998</v>
      </c>
      <c r="H1619" s="3">
        <f>ABS(C1619-ROUND(C1619,0))</f>
        <v>2.9999999998835847E-2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2776483.02</v>
      </c>
      <c r="D1620" s="2">
        <v>0</v>
      </c>
      <c r="E1620" s="2">
        <v>0</v>
      </c>
      <c r="F1620" s="2">
        <v>0</v>
      </c>
      <c r="G1620" s="3">
        <f t="shared" si="70"/>
        <v>111059.3208</v>
      </c>
      <c r="H1620" s="3">
        <f t="shared" si="71"/>
        <v>2.0000000018626451E-2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2714844.7100000004</v>
      </c>
      <c r="D1621" s="2">
        <v>0</v>
      </c>
      <c r="E1621" s="2">
        <v>0</v>
      </c>
      <c r="F1621" s="2">
        <v>0</v>
      </c>
      <c r="G1621" s="3">
        <f t="shared" si="70"/>
        <v>111308.63311000002</v>
      </c>
      <c r="H1621" s="3">
        <f t="shared" si="71"/>
        <v>0.28999999957159162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1143281.6900000002</v>
      </c>
      <c r="D1627" s="2">
        <v>0</v>
      </c>
      <c r="E1627" s="2">
        <v>0</v>
      </c>
      <c r="F1627" s="2">
        <v>0</v>
      </c>
      <c r="G1627" s="3">
        <f t="shared" si="70"/>
        <v>53734.239430000009</v>
      </c>
      <c r="H1627" s="3">
        <f t="shared" si="71"/>
        <v>0.30999999982304871</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642.87</v>
      </c>
      <c r="D1628" s="2">
        <v>0</v>
      </c>
      <c r="E1628" s="2">
        <v>0</v>
      </c>
      <c r="F1628" s="2">
        <v>0</v>
      </c>
      <c r="G1628" s="3">
        <f t="shared" si="70"/>
        <v>30.857760000000003</v>
      </c>
      <c r="H1628" s="3">
        <f t="shared" si="71"/>
        <v>0.12999999999999545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5.2</v>
      </c>
      <c r="D1630" s="2">
        <v>0</v>
      </c>
      <c r="E1630" s="2">
        <v>0</v>
      </c>
      <c r="F1630" s="2">
        <v>0</v>
      </c>
      <c r="G1630" s="3">
        <f t="shared" si="70"/>
        <v>0.26</v>
      </c>
      <c r="H1630" s="3">
        <f t="shared" si="71"/>
        <v>0.20000000000000018</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637.66999999999996</v>
      </c>
      <c r="D1632" s="2">
        <v>0</v>
      </c>
      <c r="E1632" s="2">
        <v>0</v>
      </c>
      <c r="F1632" s="2">
        <v>0</v>
      </c>
      <c r="G1632" s="3">
        <f t="shared" si="70"/>
        <v>33.158839999999998</v>
      </c>
      <c r="H1632" s="3">
        <f t="shared" si="71"/>
        <v>0.33000000000004093</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387840.4</v>
      </c>
      <c r="D1633" s="2">
        <v>0</v>
      </c>
      <c r="E1633" s="2">
        <v>0</v>
      </c>
      <c r="F1633" s="2">
        <v>0</v>
      </c>
      <c r="G1633" s="3">
        <f t="shared" si="70"/>
        <v>20555.5412</v>
      </c>
      <c r="H1633" s="3">
        <f t="shared" si="71"/>
        <v>0.40000000002328306</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12151.77</v>
      </c>
      <c r="D1634" s="2">
        <v>0</v>
      </c>
      <c r="E1634" s="2">
        <v>0</v>
      </c>
      <c r="F1634" s="2">
        <v>0</v>
      </c>
      <c r="G1634" s="3">
        <f t="shared" si="70"/>
        <v>656.19558000000006</v>
      </c>
      <c r="H1634" s="3">
        <f t="shared" si="71"/>
        <v>0.22999999999956344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63487.34</v>
      </c>
      <c r="D1635" s="2">
        <v>0</v>
      </c>
      <c r="E1635" s="2">
        <v>0</v>
      </c>
      <c r="F1635" s="2">
        <v>0</v>
      </c>
      <c r="G1635" s="3">
        <f t="shared" si="70"/>
        <v>3491.8036999999999</v>
      </c>
      <c r="H1635" s="3">
        <f t="shared" si="71"/>
        <v>0.33999999999650754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39947.9</v>
      </c>
      <c r="D1636" s="2">
        <v>0</v>
      </c>
      <c r="E1636" s="2">
        <v>0</v>
      </c>
      <c r="F1636" s="2">
        <v>0</v>
      </c>
      <c r="G1636" s="3">
        <f t="shared" si="70"/>
        <v>2237.0824000000002</v>
      </c>
      <c r="H1636" s="3">
        <f t="shared" si="71"/>
        <v>9.9999999998544808E-2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272253.39</v>
      </c>
      <c r="D1637" s="2">
        <v>0</v>
      </c>
      <c r="E1637" s="2">
        <v>0</v>
      </c>
      <c r="F1637" s="2">
        <v>0</v>
      </c>
      <c r="G1637" s="3">
        <f t="shared" si="70"/>
        <v>15518.443230000001</v>
      </c>
      <c r="H1637" s="3">
        <f t="shared" si="71"/>
        <v>0.39000000001396984</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559067.06000000006</v>
      </c>
      <c r="D1638" s="2">
        <v>0</v>
      </c>
      <c r="E1638" s="2">
        <v>0</v>
      </c>
      <c r="F1638" s="2">
        <v>0</v>
      </c>
      <c r="G1638" s="3">
        <f t="shared" si="70"/>
        <v>32425.889480000005</v>
      </c>
      <c r="H1638" s="3">
        <f t="shared" si="71"/>
        <v>6.0000000055879354E-2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2075.61</v>
      </c>
      <c r="D1639" s="2">
        <v>0</v>
      </c>
      <c r="E1639" s="2">
        <v>0</v>
      </c>
      <c r="F1639" s="2">
        <v>0</v>
      </c>
      <c r="G1639" s="3">
        <f t="shared" si="70"/>
        <v>122.46099</v>
      </c>
      <c r="H1639" s="3">
        <f t="shared" si="71"/>
        <v>0.38999999999987267</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10265.129999999999</v>
      </c>
      <c r="D1640" s="2">
        <v>0</v>
      </c>
      <c r="E1640" s="2">
        <v>0</v>
      </c>
      <c r="F1640" s="2">
        <v>0</v>
      </c>
      <c r="G1640" s="3">
        <f t="shared" si="70"/>
        <v>615.90779999999995</v>
      </c>
      <c r="H1640" s="3">
        <f t="shared" si="71"/>
        <v>0.12999999999919964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429930.9</v>
      </c>
      <c r="D1641" s="2">
        <v>0</v>
      </c>
      <c r="E1641" s="2">
        <v>0</v>
      </c>
      <c r="F1641" s="2">
        <v>0</v>
      </c>
      <c r="G1641" s="3">
        <f t="shared" si="70"/>
        <v>26225.784900000002</v>
      </c>
      <c r="H1641" s="3">
        <f t="shared" si="71"/>
        <v>9.9999999976716936E-2</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116795.42</v>
      </c>
      <c r="D1642" s="2">
        <v>0</v>
      </c>
      <c r="E1642" s="2">
        <v>0</v>
      </c>
      <c r="F1642" s="2">
        <v>0</v>
      </c>
      <c r="G1642" s="3">
        <f t="shared" si="70"/>
        <v>7241.3160399999997</v>
      </c>
      <c r="H1642" s="3">
        <f t="shared" si="71"/>
        <v>0.41999999999825377</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152280.29</v>
      </c>
      <c r="D1653" s="2">
        <v>0</v>
      </c>
      <c r="E1653" s="2">
        <v>0</v>
      </c>
      <c r="F1653" s="2">
        <v>0</v>
      </c>
      <c r="G1653" s="3">
        <f t="shared" si="70"/>
        <v>11116.46117</v>
      </c>
      <c r="H1653" s="3">
        <f t="shared" si="71"/>
        <v>0.29000000000814907</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4255.03</v>
      </c>
      <c r="D1654" s="2">
        <v>0</v>
      </c>
      <c r="E1654" s="2">
        <v>0</v>
      </c>
      <c r="F1654" s="2">
        <v>0</v>
      </c>
      <c r="G1654" s="3">
        <f t="shared" si="70"/>
        <v>314.87221999999997</v>
      </c>
      <c r="H1654" s="3">
        <f t="shared" si="71"/>
        <v>2.9999999999745341E-2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14447.04</v>
      </c>
      <c r="D1655" s="2">
        <v>0</v>
      </c>
      <c r="E1655" s="2">
        <v>0</v>
      </c>
      <c r="F1655" s="2">
        <v>0</v>
      </c>
      <c r="G1655" s="3">
        <f t="shared" si="70"/>
        <v>1083.528</v>
      </c>
      <c r="H1655" s="3">
        <f t="shared" si="71"/>
        <v>4.0000000000873115E-2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29719.51</v>
      </c>
      <c r="D1656" s="2">
        <v>0</v>
      </c>
      <c r="E1656" s="2">
        <v>0</v>
      </c>
      <c r="F1656" s="2">
        <v>0</v>
      </c>
      <c r="G1656" s="3">
        <f t="shared" si="70"/>
        <v>2258.6827599999997</v>
      </c>
      <c r="H1656" s="3">
        <f t="shared" si="71"/>
        <v>0.49000000000160071</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103858.71</v>
      </c>
      <c r="D1657" s="2">
        <v>0</v>
      </c>
      <c r="E1657" s="2">
        <v>0</v>
      </c>
      <c r="F1657" s="2">
        <v>0</v>
      </c>
      <c r="G1657" s="3">
        <f t="shared" si="70"/>
        <v>7997.1206700000002</v>
      </c>
      <c r="H1657" s="3">
        <f t="shared" si="71"/>
        <v>0.28999999999359716</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25294.55</v>
      </c>
      <c r="D1658" s="2">
        <v>0</v>
      </c>
      <c r="E1658" s="2">
        <v>0</v>
      </c>
      <c r="F1658" s="2">
        <v>0</v>
      </c>
      <c r="G1658" s="3">
        <f t="shared" si="70"/>
        <v>1972.9748999999999</v>
      </c>
      <c r="H1658" s="3">
        <f t="shared" si="71"/>
        <v>0.4500000000007276</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5622.5</v>
      </c>
      <c r="D1660" s="2">
        <v>0</v>
      </c>
      <c r="E1660" s="2">
        <v>0</v>
      </c>
      <c r="F1660" s="2">
        <v>0</v>
      </c>
      <c r="G1660" s="3">
        <f t="shared" si="70"/>
        <v>449.8</v>
      </c>
      <c r="H1660" s="3">
        <f t="shared" si="71"/>
        <v>0.5</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200</v>
      </c>
      <c r="D1661" s="2">
        <v>0</v>
      </c>
      <c r="E1661" s="2">
        <v>0</v>
      </c>
      <c r="F1661" s="2">
        <v>0</v>
      </c>
      <c r="G1661" s="3">
        <f t="shared" si="70"/>
        <v>16.2</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19472.05</v>
      </c>
      <c r="D1662" s="2">
        <v>0</v>
      </c>
      <c r="E1662" s="2">
        <v>0</v>
      </c>
      <c r="F1662" s="2">
        <v>0</v>
      </c>
      <c r="G1662" s="3">
        <f t="shared" si="70"/>
        <v>1596.7081000000001</v>
      </c>
      <c r="H1662" s="3">
        <f t="shared" si="71"/>
        <v>4.9999999999272404E-2</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18156.52</v>
      </c>
      <c r="D1663" s="2">
        <v>0</v>
      </c>
      <c r="E1663" s="2">
        <v>0</v>
      </c>
      <c r="F1663" s="2">
        <v>0</v>
      </c>
      <c r="G1663" s="3">
        <f t="shared" si="70"/>
        <v>1506.99116</v>
      </c>
      <c r="H1663" s="3">
        <f t="shared" si="71"/>
        <v>0.47999999999956344</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16823.68</v>
      </c>
      <c r="D1665" s="2">
        <v>0</v>
      </c>
      <c r="E1665" s="2">
        <v>0</v>
      </c>
      <c r="F1665" s="2">
        <v>0</v>
      </c>
      <c r="G1665" s="3">
        <f t="shared" si="70"/>
        <v>1430.0128000000002</v>
      </c>
      <c r="H1665" s="3">
        <f t="shared" si="71"/>
        <v>0.31999999999970896</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1332.84</v>
      </c>
      <c r="D1667" s="2">
        <v>0</v>
      </c>
      <c r="E1667" s="2">
        <v>0</v>
      </c>
      <c r="F1667" s="2">
        <v>0</v>
      </c>
      <c r="G1667" s="3">
        <f t="shared" si="70"/>
        <v>115.95707999999999</v>
      </c>
      <c r="H1667" s="3">
        <f t="shared" si="71"/>
        <v>0.16000000000008185</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686021.39999999991</v>
      </c>
      <c r="D1668" s="2">
        <v>0</v>
      </c>
      <c r="E1668" s="2">
        <v>0</v>
      </c>
      <c r="F1668" s="2">
        <v>0</v>
      </c>
      <c r="G1668" s="3">
        <f t="shared" si="70"/>
        <v>60369.883199999989</v>
      </c>
      <c r="H1668" s="3">
        <f t="shared" si="71"/>
        <v>0.39999999990686774</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27307.5</v>
      </c>
      <c r="D1669" s="2">
        <v>0</v>
      </c>
      <c r="E1669" s="2">
        <v>0</v>
      </c>
      <c r="F1669" s="2">
        <v>0</v>
      </c>
      <c r="G1669" s="3">
        <f t="shared" si="70"/>
        <v>2430.3674999999998</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69453.75</v>
      </c>
      <c r="D1670" s="2">
        <v>0</v>
      </c>
      <c r="E1670" s="2">
        <v>0</v>
      </c>
      <c r="F1670" s="2">
        <v>0</v>
      </c>
      <c r="G1670" s="3">
        <f t="shared" si="70"/>
        <v>6250.8374999999996</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417438.6</v>
      </c>
      <c r="D1671" s="2">
        <v>0</v>
      </c>
      <c r="E1671" s="2">
        <v>0</v>
      </c>
      <c r="F1671" s="2">
        <v>0</v>
      </c>
      <c r="G1671" s="3">
        <f t="shared" si="70"/>
        <v>37986.912599999996</v>
      </c>
      <c r="H1671" s="3">
        <f t="shared" si="71"/>
        <v>0.40000000002328306</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171821.55</v>
      </c>
      <c r="D1672" s="2">
        <v>0</v>
      </c>
      <c r="E1672" s="2">
        <v>0</v>
      </c>
      <c r="F1672" s="2">
        <v>0</v>
      </c>
      <c r="G1672" s="3">
        <f t="shared" si="70"/>
        <v>15807.582599999998</v>
      </c>
      <c r="H1672" s="3">
        <f t="shared" si="71"/>
        <v>0.45000000001164153</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422509.27</v>
      </c>
      <c r="D1673" s="2">
        <v>0</v>
      </c>
      <c r="E1673" s="2">
        <v>0</v>
      </c>
      <c r="F1673" s="2">
        <v>0</v>
      </c>
      <c r="G1673" s="3">
        <f t="shared" si="70"/>
        <v>39293.362110000002</v>
      </c>
      <c r="H1673" s="3">
        <f t="shared" si="71"/>
        <v>0.27000000001862645</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422509.27</v>
      </c>
      <c r="D1677" s="2">
        <v>0</v>
      </c>
      <c r="E1677" s="2">
        <v>0</v>
      </c>
      <c r="F1677" s="2">
        <v>0</v>
      </c>
      <c r="G1677" s="3">
        <f t="shared" si="70"/>
        <v>40983.399190000004</v>
      </c>
      <c r="H1677" s="3">
        <f t="shared" si="71"/>
        <v>0.27000000001862645</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463032.35</v>
      </c>
      <c r="D1679" s="2">
        <v>0</v>
      </c>
      <c r="E1679" s="2">
        <v>0</v>
      </c>
      <c r="F1679" s="2">
        <v>0</v>
      </c>
      <c r="G1679" s="3">
        <f>B1679/1000*C1679</f>
        <v>45840.202649999999</v>
      </c>
      <c r="H1679" s="3">
        <f>ABS(C1679-ROUND(C1679,0))</f>
        <v>0.34999999997671694</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61638.31</v>
      </c>
      <c r="D1680" s="2">
        <v>0</v>
      </c>
      <c r="E1680" s="2">
        <v>0</v>
      </c>
      <c r="F1680" s="2">
        <v>0</v>
      </c>
      <c r="G1680" s="3">
        <f t="shared" si="70"/>
        <v>6163.8310000000001</v>
      </c>
      <c r="H1680" s="3">
        <f t="shared" si="71"/>
        <v>0.30999999999767169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61638.31</v>
      </c>
      <c r="D1682" s="2">
        <v>0</v>
      </c>
      <c r="E1682" s="2">
        <v>0</v>
      </c>
      <c r="F1682" s="2">
        <v>0</v>
      </c>
      <c r="G1682" s="3">
        <f t="shared" si="70"/>
        <v>6287.1076199999998</v>
      </c>
      <c r="H1682" s="3">
        <f t="shared" si="71"/>
        <v>0.30999999999767169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2020</v>
      </c>
      <c r="B1" s="402"/>
      <c r="C1" s="402"/>
    </row>
    <row r="2" spans="1:16" ht="33" customHeight="1" x14ac:dyDescent="0.2">
      <c r="A2" s="403" t="s">
        <v>2021</v>
      </c>
      <c r="B2" s="404"/>
      <c r="C2" s="401"/>
      <c r="D2" s="5"/>
      <c r="E2" s="5"/>
      <c r="F2" s="5"/>
      <c r="G2" s="5"/>
      <c r="H2" s="5"/>
      <c r="I2" s="5"/>
      <c r="J2" s="5"/>
      <c r="K2" s="5"/>
      <c r="L2" s="5"/>
      <c r="M2" s="5"/>
      <c r="N2" s="5"/>
      <c r="O2" s="5"/>
      <c r="P2" s="5"/>
    </row>
    <row r="3" spans="1:16" ht="18.75" customHeight="1" x14ac:dyDescent="0.2">
      <c r="A3" s="222" t="s">
        <v>2022</v>
      </c>
      <c r="B3" s="405"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11" t="s">
        <v>2104</v>
      </c>
      <c r="C46" s="401"/>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6" t="s">
        <v>2128</v>
      </c>
      <c r="C58" s="407"/>
      <c r="D58" s="5"/>
      <c r="E58" s="5"/>
      <c r="F58" s="5"/>
      <c r="G58" s="5"/>
      <c r="H58" s="5"/>
      <c r="I58" s="5"/>
      <c r="J58" s="5"/>
      <c r="K58" s="5"/>
      <c r="L58" s="5"/>
      <c r="M58" s="5"/>
      <c r="N58" s="5"/>
      <c r="O58" s="5"/>
      <c r="P58" s="5"/>
    </row>
    <row r="59" spans="1:16" ht="46.5" customHeight="1" x14ac:dyDescent="0.2">
      <c r="A59" s="302" t="s">
        <v>2129</v>
      </c>
      <c r="B59" s="398" t="s">
        <v>2130</v>
      </c>
      <c r="C59" s="399"/>
      <c r="D59" s="298"/>
      <c r="E59" s="5"/>
      <c r="F59" s="5"/>
      <c r="G59" s="5"/>
      <c r="H59" s="5"/>
      <c r="I59" s="5"/>
      <c r="J59" s="5"/>
      <c r="K59" s="5"/>
      <c r="L59" s="5"/>
      <c r="M59" s="5"/>
      <c r="N59" s="5"/>
      <c r="O59" s="5"/>
      <c r="P59" s="5"/>
    </row>
    <row r="60" spans="1:16" ht="39" customHeight="1" x14ac:dyDescent="0.2">
      <c r="A60" s="302" t="s">
        <v>2131</v>
      </c>
      <c r="B60" s="398" t="s">
        <v>2132</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29935</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68"/>
      <c r="F13" s="365" t="s">
        <v>1998</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235044.91999999998</v>
      </c>
      <c r="I17" s="275">
        <f>'PR-RAS'!E6</f>
        <v>245400.12</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239214.39</v>
      </c>
      <c r="I18" s="275">
        <f>'PR-RAS'!E152</f>
        <v>302086.73000000004</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324156.95000000007</v>
      </c>
      <c r="I20" s="275">
        <f>'PR-RAS'!E650</f>
        <v>2338370.84</v>
      </c>
      <c r="J20" s="5"/>
      <c r="K20" s="5"/>
      <c r="L20" s="5"/>
      <c r="M20" s="5"/>
      <c r="N20" s="5"/>
      <c r="O20" s="5"/>
      <c r="P20" s="5"/>
      <c r="Q20" s="5"/>
      <c r="R20" s="5"/>
      <c r="S20" s="5"/>
      <c r="T20" s="5"/>
      <c r="U20" s="5"/>
      <c r="V20" s="5"/>
      <c r="W20" s="5"/>
    </row>
    <row r="21" spans="1:23" ht="29.25" customHeight="1" x14ac:dyDescent="0.2">
      <c r="A21" s="200" t="s">
        <v>1999</v>
      </c>
      <c r="B21" s="348" t="s">
        <v>8</v>
      </c>
      <c r="C21" s="349"/>
      <c r="D21" s="349"/>
      <c r="E21" s="349"/>
      <c r="F21" s="350"/>
      <c r="G21" s="201" t="s">
        <v>9</v>
      </c>
      <c r="H21" s="265" t="s">
        <v>2000</v>
      </c>
      <c r="I21" s="266" t="s">
        <v>2001</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2002</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48" t="s">
        <v>8</v>
      </c>
      <c r="C32" s="349"/>
      <c r="D32" s="349"/>
      <c r="E32" s="349"/>
      <c r="F32" s="350"/>
      <c r="G32" s="201" t="s">
        <v>9</v>
      </c>
      <c r="H32" s="265" t="s">
        <v>2003</v>
      </c>
      <c r="I32" s="266" t="s">
        <v>2004</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8" t="s">
        <v>8</v>
      </c>
      <c r="C37" s="349"/>
      <c r="D37" s="349"/>
      <c r="E37" s="349"/>
      <c r="F37" s="350"/>
      <c r="G37" s="201" t="s">
        <v>9</v>
      </c>
      <c r="H37" s="265" t="s">
        <v>2000</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2719520.52</v>
      </c>
      <c r="I38" s="275" t="s">
        <v>2005</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2005</v>
      </c>
      <c r="I39" s="275">
        <f>OBVEZE!D44</f>
        <v>2776483.02</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2005</v>
      </c>
      <c r="I40" s="275">
        <f>OBVEZE!D45</f>
        <v>2714844.7100000004</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2005</v>
      </c>
      <c r="I41" s="276">
        <f>OBVEZE!D104</f>
        <v>61638.31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2006</v>
      </c>
      <c r="F44" s="351"/>
      <c r="G44" s="229"/>
      <c r="H44" s="352" t="s">
        <v>2007</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0" zoomScaleNormal="100" workbookViewId="0">
      <selection activeCell="E1026" sqref="E102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235044.91999999998</v>
      </c>
      <c r="E6" s="60">
        <f>E7+E43+E49+E82+E106+E125+E134+E140</f>
        <v>245400.12</v>
      </c>
      <c r="F6" s="45">
        <f t="shared" ref="F6:F132" si="0">IF(D6&lt;&gt;0,IF(E6/D6&gt;=100,"&gt;&gt;100",E6/D6*100),"-")</f>
        <v>104.40562595439205</v>
      </c>
    </row>
    <row r="7" spans="1:24" ht="12.75" customHeight="1" x14ac:dyDescent="0.2">
      <c r="A7" s="63">
        <v>61</v>
      </c>
      <c r="B7" s="220" t="s">
        <v>17</v>
      </c>
      <c r="C7" s="247" t="s">
        <v>18</v>
      </c>
      <c r="D7" s="60">
        <f>D8+D17+D23+D29+D36+D39</f>
        <v>65988.649999999994</v>
      </c>
      <c r="E7" s="60">
        <f>E8+E17+E23+E29+E36+E39</f>
        <v>77444.22</v>
      </c>
      <c r="F7" s="45">
        <f t="shared" si="0"/>
        <v>117.35990962082117</v>
      </c>
    </row>
    <row r="8" spans="1:24" ht="12.75" customHeight="1" x14ac:dyDescent="0.2">
      <c r="A8" s="63">
        <v>611</v>
      </c>
      <c r="B8" s="220" t="s">
        <v>19</v>
      </c>
      <c r="C8" s="247" t="s">
        <v>20</v>
      </c>
      <c r="D8" s="60">
        <f>SUM(D9:D14)-D15-D16</f>
        <v>63840.67</v>
      </c>
      <c r="E8" s="60">
        <f>SUM(E9:E14)-E15-E16</f>
        <v>72718.06</v>
      </c>
      <c r="F8" s="45">
        <f t="shared" si="0"/>
        <v>113.90554015175593</v>
      </c>
    </row>
    <row r="9" spans="1:24" ht="12.75" customHeight="1" x14ac:dyDescent="0.2">
      <c r="A9" s="63">
        <v>6111</v>
      </c>
      <c r="B9" s="65" t="s">
        <v>21</v>
      </c>
      <c r="C9" s="247" t="s">
        <v>22</v>
      </c>
      <c r="D9" s="194">
        <v>63840.67</v>
      </c>
      <c r="E9" s="194">
        <v>72718.06</v>
      </c>
      <c r="F9" s="45">
        <f t="shared" si="0"/>
        <v>113.90554015175593</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976.07</v>
      </c>
      <c r="E23" s="60">
        <f t="shared" si="2"/>
        <v>4516.1099999999997</v>
      </c>
      <c r="F23" s="45">
        <f t="shared" si="0"/>
        <v>462.68300429272483</v>
      </c>
    </row>
    <row r="24" spans="1:6" ht="12.75" customHeight="1" x14ac:dyDescent="0.2">
      <c r="A24" s="63">
        <v>6131</v>
      </c>
      <c r="B24" s="65" t="s">
        <v>51</v>
      </c>
      <c r="C24" s="247" t="s">
        <v>52</v>
      </c>
      <c r="D24" s="194">
        <v>0</v>
      </c>
      <c r="E24" s="194">
        <v>1718.76</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976.07</v>
      </c>
      <c r="E27" s="194">
        <v>2797.35</v>
      </c>
      <c r="F27" s="45">
        <f t="shared" si="0"/>
        <v>286.59317466984947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1171.9100000000001</v>
      </c>
      <c r="E29" s="60">
        <f>SUM(E30:E35)</f>
        <v>210.05</v>
      </c>
      <c r="F29" s="45">
        <f t="shared" si="0"/>
        <v>17.923731344557176</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1171.9100000000001</v>
      </c>
      <c r="E31" s="194">
        <v>210.05</v>
      </c>
      <c r="F31" s="45">
        <f t="shared" si="0"/>
        <v>17.923731344557176</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150714.97</v>
      </c>
      <c r="E49" s="60">
        <f>E50+E53+E58+E61+E64+E68+E71+E74+E77</f>
        <v>160624.94</v>
      </c>
      <c r="F49" s="45">
        <f t="shared" si="0"/>
        <v>106.5753056912661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150714.97</v>
      </c>
      <c r="E58" s="60">
        <f t="shared" si="9"/>
        <v>124050.38</v>
      </c>
      <c r="F58" s="45">
        <f t="shared" si="0"/>
        <v>82.307935303307971</v>
      </c>
    </row>
    <row r="59" spans="1:6" ht="24" x14ac:dyDescent="0.2">
      <c r="A59" s="63">
        <v>6331</v>
      </c>
      <c r="B59" s="65" t="s">
        <v>121</v>
      </c>
      <c r="C59" s="247" t="s">
        <v>122</v>
      </c>
      <c r="D59" s="194">
        <v>137714.97</v>
      </c>
      <c r="E59" s="194">
        <v>106050.38</v>
      </c>
      <c r="F59" s="45">
        <f t="shared" si="0"/>
        <v>77.007154705113038</v>
      </c>
    </row>
    <row r="60" spans="1:6" ht="24" x14ac:dyDescent="0.2">
      <c r="A60" s="63">
        <v>6332</v>
      </c>
      <c r="B60" s="65" t="s">
        <v>123</v>
      </c>
      <c r="C60" s="247" t="s">
        <v>124</v>
      </c>
      <c r="D60" s="194">
        <v>13000</v>
      </c>
      <c r="E60" s="194">
        <v>18000</v>
      </c>
      <c r="F60" s="45">
        <f t="shared" si="0"/>
        <v>138.46153846153845</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36574.559999999998</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v>36574.559999999998</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2985.2999999999997</v>
      </c>
      <c r="E82" s="60">
        <f t="shared" si="15"/>
        <v>5081.3599999999988</v>
      </c>
      <c r="F82" s="45">
        <f t="shared" si="0"/>
        <v>170.21270894047498</v>
      </c>
    </row>
    <row r="83" spans="1:6" ht="12.75" customHeight="1" x14ac:dyDescent="0.2">
      <c r="A83" s="63">
        <v>641</v>
      </c>
      <c r="B83" s="64" t="s">
        <v>169</v>
      </c>
      <c r="C83" s="247" t="s">
        <v>170</v>
      </c>
      <c r="D83" s="60">
        <f t="shared" ref="D83:E83" si="16">SUM(D84:D90)</f>
        <v>1.47</v>
      </c>
      <c r="E83" s="60">
        <f t="shared" si="16"/>
        <v>2.5299999999999998</v>
      </c>
      <c r="F83" s="45">
        <f t="shared" si="0"/>
        <v>172.10884353741497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1.47</v>
      </c>
      <c r="E85" s="194">
        <v>2.5299999999999998</v>
      </c>
      <c r="F85" s="45">
        <f t="shared" si="0"/>
        <v>172.10884353741497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2983.83</v>
      </c>
      <c r="E91" s="60">
        <f t="shared" si="17"/>
        <v>5078.829999999999</v>
      </c>
      <c r="F91" s="45">
        <f t="shared" si="0"/>
        <v>170.21177479950262</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2938.41</v>
      </c>
      <c r="E93" s="194">
        <v>5001.32</v>
      </c>
      <c r="F93" s="45">
        <f t="shared" si="0"/>
        <v>170.20497479929622</v>
      </c>
    </row>
    <row r="94" spans="1:6" ht="12.75" customHeight="1" x14ac:dyDescent="0.2">
      <c r="A94" s="63">
        <v>6423</v>
      </c>
      <c r="B94" s="64" t="s">
        <v>191</v>
      </c>
      <c r="C94" s="247" t="s">
        <v>192</v>
      </c>
      <c r="D94" s="194">
        <v>2.13</v>
      </c>
      <c r="E94" s="194">
        <v>1.07</v>
      </c>
      <c r="F94" s="45">
        <f t="shared" si="0"/>
        <v>50.23474178403756</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43.29</v>
      </c>
      <c r="E97" s="194">
        <v>76.44</v>
      </c>
      <c r="F97" s="45">
        <f t="shared" si="0"/>
        <v>176.57657657657657</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6462.4299999999994</v>
      </c>
      <c r="E106" s="60">
        <f>E107+E112+E120+E124</f>
        <v>2164.2200000000003</v>
      </c>
      <c r="F106" s="45">
        <f t="shared" si="0"/>
        <v>33.489260231832304</v>
      </c>
    </row>
    <row r="107" spans="1:6" ht="12.75" customHeight="1" x14ac:dyDescent="0.2">
      <c r="A107" s="63">
        <v>651</v>
      </c>
      <c r="B107" s="64" t="s">
        <v>217</v>
      </c>
      <c r="C107" s="247" t="s">
        <v>218</v>
      </c>
      <c r="D107" s="60">
        <f t="shared" ref="D107:E107" si="19">SUM(D108:D111)</f>
        <v>41.64</v>
      </c>
      <c r="E107" s="60">
        <f t="shared" si="19"/>
        <v>0</v>
      </c>
      <c r="F107" s="45">
        <f t="shared" si="0"/>
        <v>0</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41.64</v>
      </c>
      <c r="E111" s="194"/>
      <c r="F111" s="45">
        <f t="shared" si="0"/>
        <v>0</v>
      </c>
    </row>
    <row r="112" spans="1:6" ht="12.75" customHeight="1" x14ac:dyDescent="0.2">
      <c r="A112" s="63">
        <v>652</v>
      </c>
      <c r="B112" s="64" t="s">
        <v>227</v>
      </c>
      <c r="C112" s="247" t="s">
        <v>228</v>
      </c>
      <c r="D112" s="60">
        <f t="shared" ref="D112:E112" si="20">SUM(D113:D119)</f>
        <v>236.61</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236.61</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6184.1799999999994</v>
      </c>
      <c r="E120" s="60">
        <f t="shared" si="21"/>
        <v>2164.2200000000003</v>
      </c>
      <c r="F120" s="45">
        <f t="shared" si="0"/>
        <v>34.99607061890179</v>
      </c>
    </row>
    <row r="121" spans="1:6" ht="12.75" customHeight="1" x14ac:dyDescent="0.2">
      <c r="A121" s="63">
        <v>6531</v>
      </c>
      <c r="B121" s="64" t="s">
        <v>245</v>
      </c>
      <c r="C121" s="247" t="s">
        <v>246</v>
      </c>
      <c r="D121" s="194">
        <v>386.74</v>
      </c>
      <c r="E121" s="194">
        <v>1866.44</v>
      </c>
      <c r="F121" s="45">
        <f t="shared" si="0"/>
        <v>482.60847080726069</v>
      </c>
    </row>
    <row r="122" spans="1:6" ht="12.75" customHeight="1" x14ac:dyDescent="0.2">
      <c r="A122" s="63">
        <v>6532</v>
      </c>
      <c r="B122" s="64" t="s">
        <v>247</v>
      </c>
      <c r="C122" s="247" t="s">
        <v>248</v>
      </c>
      <c r="D122" s="194">
        <v>5797.44</v>
      </c>
      <c r="E122" s="194">
        <v>297.77999999999997</v>
      </c>
      <c r="F122" s="45">
        <f t="shared" si="0"/>
        <v>5.1364050339460174</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8893.57</v>
      </c>
      <c r="E140" s="60">
        <f t="shared" si="28"/>
        <v>85.38</v>
      </c>
      <c r="F140" s="45">
        <f t="shared" si="26"/>
        <v>0.96001942976779864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8893.57</v>
      </c>
      <c r="E151" s="194">
        <v>85.38</v>
      </c>
      <c r="F151" s="45">
        <f t="shared" si="26"/>
        <v>0.96001942976779864</v>
      </c>
    </row>
    <row r="152" spans="1:6" ht="12.75" customHeight="1" x14ac:dyDescent="0.2">
      <c r="A152" s="63">
        <v>3</v>
      </c>
      <c r="B152" s="64" t="s">
        <v>307</v>
      </c>
      <c r="C152" s="247" t="s">
        <v>13</v>
      </c>
      <c r="D152" s="60">
        <f>D153+D164+D202+D221+D230+D262+D273</f>
        <v>239214.39</v>
      </c>
      <c r="E152" s="60">
        <f>E153+E164+E202+E221+E230+E262+E273</f>
        <v>302086.73000000004</v>
      </c>
      <c r="F152" s="45">
        <f t="shared" si="26"/>
        <v>126.28284193103936</v>
      </c>
    </row>
    <row r="153" spans="1:6" ht="12.75" customHeight="1" x14ac:dyDescent="0.2">
      <c r="A153" s="63">
        <v>31</v>
      </c>
      <c r="B153" s="64" t="s">
        <v>308</v>
      </c>
      <c r="C153" s="247" t="s">
        <v>309</v>
      </c>
      <c r="D153" s="60">
        <f t="shared" ref="D153:E153" si="30">D154+D159+D160</f>
        <v>30841.53</v>
      </c>
      <c r="E153" s="60">
        <f t="shared" si="30"/>
        <v>30425.9</v>
      </c>
      <c r="F153" s="45">
        <f t="shared" si="26"/>
        <v>98.652369062105549</v>
      </c>
    </row>
    <row r="154" spans="1:6" ht="12.75" customHeight="1" x14ac:dyDescent="0.2">
      <c r="A154" s="63">
        <v>311</v>
      </c>
      <c r="B154" s="64" t="s">
        <v>310</v>
      </c>
      <c r="C154" s="247" t="s">
        <v>311</v>
      </c>
      <c r="D154" s="60">
        <f t="shared" ref="D154:E154" si="31">SUM(D155:D158)</f>
        <v>26473.45</v>
      </c>
      <c r="E154" s="60">
        <f t="shared" si="31"/>
        <v>26116.65</v>
      </c>
      <c r="F154" s="45">
        <f t="shared" si="26"/>
        <v>98.652234597304087</v>
      </c>
    </row>
    <row r="155" spans="1:6" ht="12.75" customHeight="1" x14ac:dyDescent="0.2">
      <c r="A155" s="63">
        <v>3111</v>
      </c>
      <c r="B155" s="64" t="s">
        <v>312</v>
      </c>
      <c r="C155" s="247" t="s">
        <v>313</v>
      </c>
      <c r="D155" s="194">
        <v>26473.45</v>
      </c>
      <c r="E155" s="194">
        <v>26116.65</v>
      </c>
      <c r="F155" s="45">
        <f t="shared" si="26"/>
        <v>98.652234597304087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c r="F159" s="45" t="str">
        <f t="shared" si="26"/>
        <v>-</v>
      </c>
    </row>
    <row r="160" spans="1:6" ht="12.75" customHeight="1" x14ac:dyDescent="0.2">
      <c r="A160" s="63">
        <v>313</v>
      </c>
      <c r="B160" s="65" t="s">
        <v>322</v>
      </c>
      <c r="C160" s="247" t="s">
        <v>323</v>
      </c>
      <c r="D160" s="60">
        <f t="shared" ref="D160:E160" si="32">SUM(D161:D163)</f>
        <v>4368.08</v>
      </c>
      <c r="E160" s="60">
        <f t="shared" si="32"/>
        <v>4309.25</v>
      </c>
      <c r="F160" s="45">
        <f t="shared" si="26"/>
        <v>98.653184007618904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4368.08</v>
      </c>
      <c r="E162" s="194">
        <v>4309.25</v>
      </c>
      <c r="F162" s="45">
        <f t="shared" si="26"/>
        <v>98.653184007618904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77469.72</v>
      </c>
      <c r="E164" s="60">
        <f>E165+E170+E178+E188+E189+E194</f>
        <v>118548.48999999999</v>
      </c>
      <c r="F164" s="45">
        <f t="shared" si="26"/>
        <v>153.02558212421576</v>
      </c>
    </row>
    <row r="165" spans="1:6" ht="12.75" customHeight="1" x14ac:dyDescent="0.2">
      <c r="A165" s="63">
        <v>321</v>
      </c>
      <c r="B165" s="64" t="s">
        <v>332</v>
      </c>
      <c r="C165" s="247" t="s">
        <v>333</v>
      </c>
      <c r="D165" s="60">
        <f t="shared" ref="D165:E165" si="33">SUM(D166:D169)</f>
        <v>1800.26</v>
      </c>
      <c r="E165" s="60">
        <f t="shared" si="33"/>
        <v>938.6400000000001</v>
      </c>
      <c r="F165" s="45">
        <f t="shared" si="26"/>
        <v>52.139135458211591</v>
      </c>
    </row>
    <row r="166" spans="1:6" ht="12.75" customHeight="1" x14ac:dyDescent="0.2">
      <c r="A166" s="63">
        <v>3211</v>
      </c>
      <c r="B166" s="64" t="s">
        <v>334</v>
      </c>
      <c r="C166" s="247" t="s">
        <v>335</v>
      </c>
      <c r="D166" s="194">
        <v>533.78</v>
      </c>
      <c r="E166" s="194">
        <v>229.44</v>
      </c>
      <c r="F166" s="45">
        <f t="shared" si="26"/>
        <v>42.98400089924688</v>
      </c>
    </row>
    <row r="167" spans="1:6" ht="12.75" customHeight="1" x14ac:dyDescent="0.2">
      <c r="A167" s="63">
        <v>3212</v>
      </c>
      <c r="B167" s="64" t="s">
        <v>336</v>
      </c>
      <c r="C167" s="247" t="s">
        <v>337</v>
      </c>
      <c r="D167" s="194">
        <v>1266.48</v>
      </c>
      <c r="E167" s="194">
        <v>709.2</v>
      </c>
      <c r="F167" s="45">
        <f t="shared" si="26"/>
        <v>55.997725980670843</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9325.6500000000015</v>
      </c>
      <c r="E170" s="60">
        <f t="shared" si="34"/>
        <v>11096.05</v>
      </c>
      <c r="F170" s="45">
        <f t="shared" si="26"/>
        <v>118.98419949279673</v>
      </c>
    </row>
    <row r="171" spans="1:6" ht="12.75" customHeight="1" x14ac:dyDescent="0.2">
      <c r="A171" s="63">
        <v>3221</v>
      </c>
      <c r="B171" s="64" t="s">
        <v>344</v>
      </c>
      <c r="C171" s="247" t="s">
        <v>345</v>
      </c>
      <c r="D171" s="194">
        <v>781.07</v>
      </c>
      <c r="E171" s="194">
        <v>568.25</v>
      </c>
      <c r="F171" s="45">
        <f t="shared" si="26"/>
        <v>72.752762236419272</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8250.7900000000009</v>
      </c>
      <c r="E173" s="194">
        <v>8851.7999999999993</v>
      </c>
      <c r="F173" s="45">
        <f t="shared" si="26"/>
        <v>107.28427217272525</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293.79000000000002</v>
      </c>
      <c r="E175" s="194">
        <v>1676</v>
      </c>
      <c r="F175" s="45">
        <f t="shared" si="26"/>
        <v>570.47550971782562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56896.99</v>
      </c>
      <c r="E178" s="60">
        <f t="shared" si="35"/>
        <v>99459.12</v>
      </c>
      <c r="F178" s="45">
        <f t="shared" si="26"/>
        <v>174.80559164904855</v>
      </c>
    </row>
    <row r="179" spans="1:6" ht="12.75" customHeight="1" x14ac:dyDescent="0.2">
      <c r="A179" s="63">
        <v>3231</v>
      </c>
      <c r="B179" s="65" t="s">
        <v>360</v>
      </c>
      <c r="C179" s="247" t="s">
        <v>361</v>
      </c>
      <c r="D179" s="194">
        <v>2894.41</v>
      </c>
      <c r="E179" s="194">
        <v>2501.0700000000002</v>
      </c>
      <c r="F179" s="45">
        <f t="shared" si="26"/>
        <v>86.410356514799219</v>
      </c>
    </row>
    <row r="180" spans="1:6" ht="12.75" customHeight="1" x14ac:dyDescent="0.2">
      <c r="A180" s="63">
        <v>3232</v>
      </c>
      <c r="B180" s="65" t="s">
        <v>362</v>
      </c>
      <c r="C180" s="247" t="s">
        <v>363</v>
      </c>
      <c r="D180" s="194">
        <v>13873.03</v>
      </c>
      <c r="E180" s="194">
        <v>42497.33</v>
      </c>
      <c r="F180" s="45">
        <f t="shared" si="26"/>
        <v>306.3305564826141</v>
      </c>
    </row>
    <row r="181" spans="1:6" ht="12.75" customHeight="1" x14ac:dyDescent="0.2">
      <c r="A181" s="63">
        <v>3233</v>
      </c>
      <c r="B181" s="65" t="s">
        <v>364</v>
      </c>
      <c r="C181" s="247" t="s">
        <v>365</v>
      </c>
      <c r="D181" s="194">
        <v>1070</v>
      </c>
      <c r="E181" s="194">
        <v>1045.75</v>
      </c>
      <c r="F181" s="45">
        <f t="shared" si="26"/>
        <v>97.733644859813083</v>
      </c>
    </row>
    <row r="182" spans="1:6" ht="12.75" customHeight="1" x14ac:dyDescent="0.2">
      <c r="A182" s="63">
        <v>3234</v>
      </c>
      <c r="B182" s="65" t="s">
        <v>366</v>
      </c>
      <c r="C182" s="247" t="s">
        <v>367</v>
      </c>
      <c r="D182" s="194">
        <v>1370.59</v>
      </c>
      <c r="E182" s="194">
        <v>1142.02</v>
      </c>
      <c r="F182" s="45">
        <f t="shared" si="26"/>
        <v>83.323240356342893</v>
      </c>
    </row>
    <row r="183" spans="1:6" ht="12.75" customHeight="1" x14ac:dyDescent="0.2">
      <c r="A183" s="63">
        <v>3235</v>
      </c>
      <c r="B183" s="64" t="s">
        <v>368</v>
      </c>
      <c r="C183" s="247" t="s">
        <v>369</v>
      </c>
      <c r="D183" s="194">
        <v>20208.830000000002</v>
      </c>
      <c r="E183" s="194">
        <v>16216.79</v>
      </c>
      <c r="F183" s="45">
        <f t="shared" si="26"/>
        <v>80.246060756609864</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15172.88</v>
      </c>
      <c r="E185" s="194">
        <v>34967.94</v>
      </c>
      <c r="F185" s="45">
        <f t="shared" si="26"/>
        <v>230.46343212363115</v>
      </c>
    </row>
    <row r="186" spans="1:6" ht="12.75" customHeight="1" x14ac:dyDescent="0.2">
      <c r="A186" s="63">
        <v>3238</v>
      </c>
      <c r="B186" s="64" t="s">
        <v>374</v>
      </c>
      <c r="C186" s="247" t="s">
        <v>375</v>
      </c>
      <c r="D186" s="194">
        <v>1811</v>
      </c>
      <c r="E186" s="194">
        <v>583.98</v>
      </c>
      <c r="F186" s="45">
        <f t="shared" si="26"/>
        <v>32.246272777471013</v>
      </c>
    </row>
    <row r="187" spans="1:6" ht="12.75" customHeight="1" x14ac:dyDescent="0.2">
      <c r="A187" s="63">
        <v>3239</v>
      </c>
      <c r="B187" s="64" t="s">
        <v>376</v>
      </c>
      <c r="C187" s="247" t="s">
        <v>377</v>
      </c>
      <c r="D187" s="194">
        <v>496.25</v>
      </c>
      <c r="E187" s="194">
        <v>504.24</v>
      </c>
      <c r="F187" s="45">
        <f t="shared" si="26"/>
        <v>101.61007556675064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9446.82</v>
      </c>
      <c r="E194" s="60">
        <f t="shared" si="36"/>
        <v>7054.6799999999994</v>
      </c>
      <c r="F194" s="45">
        <f t="shared" si="26"/>
        <v>74.677828094533396</v>
      </c>
    </row>
    <row r="195" spans="1:6" ht="12.75" customHeight="1" x14ac:dyDescent="0.2">
      <c r="A195" s="63">
        <v>3291</v>
      </c>
      <c r="B195" s="183" t="s">
        <v>392</v>
      </c>
      <c r="C195" s="247" t="s">
        <v>393</v>
      </c>
      <c r="D195" s="194">
        <v>5311.56</v>
      </c>
      <c r="E195" s="194">
        <v>5846.7</v>
      </c>
      <c r="F195" s="45">
        <f t="shared" si="26"/>
        <v>110.07500621286401</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1096.29</v>
      </c>
      <c r="E197" s="194">
        <v>272.38</v>
      </c>
      <c r="F197" s="45">
        <f t="shared" si="26"/>
        <v>24.845615667387282</v>
      </c>
    </row>
    <row r="198" spans="1:6" ht="12.75" customHeight="1" x14ac:dyDescent="0.2">
      <c r="A198" s="63">
        <v>3294</v>
      </c>
      <c r="B198" s="64" t="s">
        <v>398</v>
      </c>
      <c r="C198" s="247" t="s">
        <v>399</v>
      </c>
      <c r="D198" s="194">
        <v>66.36</v>
      </c>
      <c r="E198" s="194">
        <v>66.36</v>
      </c>
      <c r="F198" s="45">
        <f t="shared" si="26"/>
        <v>100</v>
      </c>
    </row>
    <row r="199" spans="1:6" ht="12.75" customHeight="1" x14ac:dyDescent="0.2">
      <c r="A199" s="63">
        <v>3295</v>
      </c>
      <c r="B199" s="64" t="s">
        <v>400</v>
      </c>
      <c r="C199" s="247" t="s">
        <v>401</v>
      </c>
      <c r="D199" s="194">
        <v>269.89999999999998</v>
      </c>
      <c r="E199" s="194">
        <v>601.74</v>
      </c>
      <c r="F199" s="45">
        <f t="shared" si="26"/>
        <v>222.94924045942946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2702.71</v>
      </c>
      <c r="E201" s="194">
        <v>267.5</v>
      </c>
      <c r="F201" s="45">
        <f t="shared" si="26"/>
        <v>9.8974732768221525</v>
      </c>
    </row>
    <row r="202" spans="1:6" ht="12.75" customHeight="1" x14ac:dyDescent="0.2">
      <c r="A202" s="63">
        <v>34</v>
      </c>
      <c r="B202" s="183" t="s">
        <v>406</v>
      </c>
      <c r="C202" s="247" t="s">
        <v>407</v>
      </c>
      <c r="D202" s="60">
        <f t="shared" ref="D202:E202" si="37">D203+D208+D216</f>
        <v>3559.04</v>
      </c>
      <c r="E202" s="60">
        <f t="shared" si="37"/>
        <v>6249.07</v>
      </c>
      <c r="F202" s="45">
        <f t="shared" si="26"/>
        <v>175.5830223880597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3559.04</v>
      </c>
      <c r="E216" s="60">
        <f t="shared" si="40"/>
        <v>6249.07</v>
      </c>
      <c r="F216" s="45">
        <f t="shared" si="26"/>
        <v>175.5830223880597</v>
      </c>
    </row>
    <row r="217" spans="1:6" ht="12.75" customHeight="1" x14ac:dyDescent="0.2">
      <c r="A217" s="63">
        <v>3431</v>
      </c>
      <c r="B217" s="182" t="s">
        <v>436</v>
      </c>
      <c r="C217" s="247" t="s">
        <v>437</v>
      </c>
      <c r="D217" s="194">
        <v>355.57</v>
      </c>
      <c r="E217" s="194">
        <v>649.16</v>
      </c>
      <c r="F217" s="45">
        <f t="shared" si="26"/>
        <v>182.56883314115365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3203.47</v>
      </c>
      <c r="E219" s="194">
        <v>5599.91</v>
      </c>
      <c r="F219" s="45">
        <f t="shared" si="26"/>
        <v>174.80763047570292</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111536.98000000001</v>
      </c>
      <c r="E230" s="60">
        <f>E231+E234+E237+E242+E246+E250+E254+E257</f>
        <v>130225.18000000001</v>
      </c>
      <c r="F230" s="45">
        <f t="shared" ref="F230:F245" si="44">IF(D230&lt;&gt;0,IF(E230/D230&gt;=100,"&gt;&gt;100",E230/D230*100),"-")</f>
        <v>116.75516048578687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1393.21</v>
      </c>
      <c r="E246" s="60">
        <f t="shared" si="48"/>
        <v>1539.36</v>
      </c>
      <c r="F246" s="45">
        <f t="shared" ref="F246:F249" si="49">IF(D246&lt;&gt;0,IF(E246/D246&gt;=100,"&gt;&gt;100",E246/D246*100),"-")</f>
        <v>110.49016300485928</v>
      </c>
    </row>
    <row r="247" spans="1:6" ht="12.75" customHeight="1" x14ac:dyDescent="0.2">
      <c r="A247" s="63" t="s">
        <v>493</v>
      </c>
      <c r="B247" s="64" t="s">
        <v>494</v>
      </c>
      <c r="C247" s="247" t="s">
        <v>493</v>
      </c>
      <c r="D247" s="194">
        <v>1393.21</v>
      </c>
      <c r="E247" s="194">
        <v>1539.36</v>
      </c>
      <c r="F247" s="45">
        <f t="shared" si="49"/>
        <v>110.49016300485928</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110143.77</v>
      </c>
      <c r="E250" s="60">
        <f t="shared" si="50"/>
        <v>128685.82</v>
      </c>
      <c r="F250" s="45">
        <f t="shared" ref="F250:F253" si="51">IF(D250&lt;&gt;0,IF(E250/D250&gt;=100,"&gt;&gt;100",E250/D250*100),"-")</f>
        <v>116.83440652158539</v>
      </c>
    </row>
    <row r="251" spans="1:6" ht="24" x14ac:dyDescent="0.2">
      <c r="A251" s="63">
        <v>3672</v>
      </c>
      <c r="B251" s="64" t="s">
        <v>501</v>
      </c>
      <c r="C251" s="247" t="s">
        <v>502</v>
      </c>
      <c r="D251" s="194">
        <v>110143.77</v>
      </c>
      <c r="E251" s="194">
        <v>128685.82</v>
      </c>
      <c r="F251" s="45">
        <f t="shared" si="51"/>
        <v>116.83440652158539</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15807.12</v>
      </c>
      <c r="E262" s="60">
        <f t="shared" si="55"/>
        <v>16498.09</v>
      </c>
      <c r="F262" s="45">
        <f t="shared" ref="F262:F268" si="56">IF(D262&lt;&gt;0,IF(E262/D262&gt;=100,"&gt;&gt;100",E262/D262*100),"-")</f>
        <v>104.37125801537535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15807.12</v>
      </c>
      <c r="E269" s="60">
        <f t="shared" si="58"/>
        <v>16498.09</v>
      </c>
      <c r="F269" s="45">
        <f t="shared" ref="F269:F272" si="59">IF(D269&lt;&gt;0,IF(E269/D269&gt;=100,"&gt;&gt;100",E269/D269*100),"-")</f>
        <v>104.37125801537535</v>
      </c>
    </row>
    <row r="270" spans="1:6" ht="12.75" customHeight="1" x14ac:dyDescent="0.2">
      <c r="A270" s="63">
        <v>3721</v>
      </c>
      <c r="B270" s="65" t="s">
        <v>533</v>
      </c>
      <c r="C270" s="247" t="s">
        <v>534</v>
      </c>
      <c r="D270" s="194">
        <v>2670</v>
      </c>
      <c r="E270" s="194">
        <v>3733</v>
      </c>
      <c r="F270" s="45">
        <f t="shared" si="59"/>
        <v>139.81273408239701</v>
      </c>
    </row>
    <row r="271" spans="1:6" ht="12.75" customHeight="1" x14ac:dyDescent="0.2">
      <c r="A271" s="63">
        <v>3722</v>
      </c>
      <c r="B271" s="65" t="s">
        <v>535</v>
      </c>
      <c r="C271" s="247" t="s">
        <v>536</v>
      </c>
      <c r="D271" s="194">
        <v>13137.12</v>
      </c>
      <c r="E271" s="194">
        <v>12765.09</v>
      </c>
      <c r="F271" s="45">
        <f t="shared" si="59"/>
        <v>97.168100770945216</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140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140</v>
      </c>
      <c r="F274" s="45" t="str">
        <f t="shared" si="61"/>
        <v>-</v>
      </c>
    </row>
    <row r="275" spans="1:6" ht="12.75" customHeight="1" x14ac:dyDescent="0.2">
      <c r="A275" s="63">
        <v>3811</v>
      </c>
      <c r="B275" s="64" t="s">
        <v>543</v>
      </c>
      <c r="C275" s="247" t="s">
        <v>544</v>
      </c>
      <c r="D275" s="194">
        <v>0</v>
      </c>
      <c r="E275" s="194">
        <v>140</v>
      </c>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239214.39</v>
      </c>
      <c r="E299" s="60">
        <f>E152-E297+E298</f>
        <v>302086.73000000004</v>
      </c>
      <c r="F299" s="45">
        <f t="shared" si="68"/>
        <v>126.28284193103936</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4169.4700000000303</v>
      </c>
      <c r="E301" s="60">
        <f>IF(E299&gt;=E6,E299-E6,0)</f>
        <v>56686.610000000044</v>
      </c>
      <c r="F301" s="45">
        <f t="shared" si="68"/>
        <v>1359.5639253909883</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176409.22</v>
      </c>
      <c r="E303" s="194">
        <v>1387616.6</v>
      </c>
      <c r="F303" s="45">
        <f t="shared" si="68"/>
        <v>786.58961249304321</v>
      </c>
    </row>
    <row r="304" spans="1:6" ht="12.75" customHeight="1" x14ac:dyDescent="0.2">
      <c r="A304" s="63">
        <v>96</v>
      </c>
      <c r="B304" s="220" t="s">
        <v>601</v>
      </c>
      <c r="C304" s="247" t="s">
        <v>602</v>
      </c>
      <c r="D304" s="194">
        <v>22935.98</v>
      </c>
      <c r="E304" s="194">
        <v>849945.49</v>
      </c>
      <c r="F304" s="45">
        <f t="shared" si="68"/>
        <v>3705.7299927886229</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26309.21</v>
      </c>
      <c r="E308" s="60">
        <f t="shared" si="71"/>
        <v>3000</v>
      </c>
      <c r="F308" s="45">
        <f t="shared" ref="F308:F428" si="72">IF(D308&lt;&gt;0,IF(E308/D308&gt;=100,"&gt;&gt;100",E308/D308*100),"-")</f>
        <v>11.402850940792217</v>
      </c>
    </row>
    <row r="309" spans="1:6" ht="12.75" customHeight="1" x14ac:dyDescent="0.2">
      <c r="A309" s="63">
        <v>71</v>
      </c>
      <c r="B309" s="64" t="s">
        <v>610</v>
      </c>
      <c r="C309" s="247" t="s">
        <v>611</v>
      </c>
      <c r="D309" s="60">
        <f t="shared" ref="D309:E309" si="73">D310+D314</f>
        <v>26309.21</v>
      </c>
      <c r="E309" s="60">
        <f t="shared" si="73"/>
        <v>3000</v>
      </c>
      <c r="F309" s="45">
        <f t="shared" si="72"/>
        <v>11.402850940792217</v>
      </c>
    </row>
    <row r="310" spans="1:6" ht="24" x14ac:dyDescent="0.2">
      <c r="A310" s="63">
        <v>711</v>
      </c>
      <c r="B310" s="64" t="s">
        <v>612</v>
      </c>
      <c r="C310" s="247" t="s">
        <v>613</v>
      </c>
      <c r="D310" s="60">
        <f t="shared" ref="D310:E310" si="74">SUM(D311:D313)</f>
        <v>26309.21</v>
      </c>
      <c r="E310" s="60">
        <f t="shared" si="74"/>
        <v>3000</v>
      </c>
      <c r="F310" s="45">
        <f t="shared" si="72"/>
        <v>11.402850940792217</v>
      </c>
    </row>
    <row r="311" spans="1:6" ht="12.75" customHeight="1" x14ac:dyDescent="0.2">
      <c r="A311" s="63">
        <v>7111</v>
      </c>
      <c r="B311" s="64" t="s">
        <v>614</v>
      </c>
      <c r="C311" s="247" t="s">
        <v>615</v>
      </c>
      <c r="D311" s="194">
        <v>26309.21</v>
      </c>
      <c r="E311" s="194">
        <v>3000</v>
      </c>
      <c r="F311" s="45">
        <f t="shared" si="72"/>
        <v>11.402850940792217</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134342.88</v>
      </c>
      <c r="E360" s="60">
        <f t="shared" si="86"/>
        <v>74438.75</v>
      </c>
      <c r="F360" s="45">
        <f t="shared" si="72"/>
        <v>55.409523749974689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134342.88</v>
      </c>
      <c r="E373" s="60">
        <f t="shared" si="90"/>
        <v>74438.75</v>
      </c>
      <c r="F373" s="45">
        <f t="shared" si="72"/>
        <v>55.409523749974689</v>
      </c>
    </row>
    <row r="374" spans="1:6" ht="12.75" customHeight="1" x14ac:dyDescent="0.2">
      <c r="A374" s="63">
        <v>421</v>
      </c>
      <c r="B374" s="64" t="s">
        <v>732</v>
      </c>
      <c r="C374" s="247" t="s">
        <v>733</v>
      </c>
      <c r="D374" s="60">
        <f t="shared" ref="D374:E374" si="91">SUM(D375:D378)</f>
        <v>116184.13</v>
      </c>
      <c r="E374" s="60">
        <f t="shared" si="91"/>
        <v>41313.75</v>
      </c>
      <c r="F374" s="45">
        <f t="shared" si="72"/>
        <v>35.558858167634426</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92253.7</v>
      </c>
      <c r="E377" s="194"/>
      <c r="F377" s="45">
        <f t="shared" si="72"/>
        <v>0</v>
      </c>
    </row>
    <row r="378" spans="1:6" ht="12.75" customHeight="1" x14ac:dyDescent="0.2">
      <c r="A378" s="63">
        <v>4214</v>
      </c>
      <c r="B378" s="64" t="s">
        <v>644</v>
      </c>
      <c r="C378" s="247" t="s">
        <v>737</v>
      </c>
      <c r="D378" s="194">
        <v>23930.43</v>
      </c>
      <c r="E378" s="194">
        <v>41313.75</v>
      </c>
      <c r="F378" s="45">
        <f t="shared" si="72"/>
        <v>172.64106829672511</v>
      </c>
    </row>
    <row r="379" spans="1:6" ht="12.75" customHeight="1" x14ac:dyDescent="0.2">
      <c r="A379" s="63">
        <v>422</v>
      </c>
      <c r="B379" s="64" t="s">
        <v>738</v>
      </c>
      <c r="C379" s="247" t="s">
        <v>739</v>
      </c>
      <c r="D379" s="60">
        <f t="shared" ref="D379:E379" si="92">SUM(D380:D387)</f>
        <v>1383.75</v>
      </c>
      <c r="E379" s="60">
        <f t="shared" si="92"/>
        <v>0</v>
      </c>
      <c r="F379" s="45">
        <f t="shared" si="72"/>
        <v>0</v>
      </c>
    </row>
    <row r="380" spans="1:6" ht="12.75" customHeight="1" x14ac:dyDescent="0.2">
      <c r="A380" s="63">
        <v>4221</v>
      </c>
      <c r="B380" s="64" t="s">
        <v>648</v>
      </c>
      <c r="C380" s="247" t="s">
        <v>740</v>
      </c>
      <c r="D380" s="194">
        <v>1383.75</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14900</v>
      </c>
      <c r="E393" s="60">
        <f t="shared" si="94"/>
        <v>0</v>
      </c>
      <c r="F393" s="45">
        <f t="shared" si="72"/>
        <v>0</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14900</v>
      </c>
      <c r="E395" s="194"/>
      <c r="F395" s="45">
        <f t="shared" si="72"/>
        <v>0</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1875</v>
      </c>
      <c r="E401" s="60">
        <f t="shared" si="96"/>
        <v>33125</v>
      </c>
      <c r="F401" s="45">
        <f t="shared" si="72"/>
        <v>1766.6666666666667</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v>33125</v>
      </c>
      <c r="F404" s="45" t="str">
        <f t="shared" si="72"/>
        <v>-</v>
      </c>
    </row>
    <row r="405" spans="1:6" ht="12.75" customHeight="1" x14ac:dyDescent="0.2">
      <c r="A405" s="63">
        <v>4264</v>
      </c>
      <c r="B405" s="64" t="s">
        <v>698</v>
      </c>
      <c r="C405" s="247" t="s">
        <v>772</v>
      </c>
      <c r="D405" s="194">
        <v>1875</v>
      </c>
      <c r="E405" s="194"/>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108033.67000000001</v>
      </c>
      <c r="E418" s="60">
        <f t="shared" si="102"/>
        <v>71438.75</v>
      </c>
      <c r="F418" s="45">
        <f t="shared" si="72"/>
        <v>66.126375230981225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700582.56</v>
      </c>
      <c r="F420" s="45" t="str">
        <f t="shared" si="72"/>
        <v>-</v>
      </c>
    </row>
    <row r="421" spans="1:6" ht="12.75" customHeight="1" x14ac:dyDescent="0.2">
      <c r="A421" s="63">
        <v>97</v>
      </c>
      <c r="B421" s="220" t="s">
        <v>801</v>
      </c>
      <c r="C421" s="247" t="s">
        <v>802</v>
      </c>
      <c r="D421" s="194">
        <v>556510.35</v>
      </c>
      <c r="E421" s="194">
        <v>10468.93</v>
      </c>
      <c r="F421" s="45">
        <f t="shared" si="72"/>
        <v>1.8811743573142889</v>
      </c>
    </row>
    <row r="422" spans="1:6" ht="12.75" customHeight="1" x14ac:dyDescent="0.2">
      <c r="A422" s="63" t="s">
        <v>582</v>
      </c>
      <c r="B422" s="64" t="s">
        <v>803</v>
      </c>
      <c r="C422" s="247" t="s">
        <v>804</v>
      </c>
      <c r="D422" s="60">
        <f>D6+D308</f>
        <v>261354.12999999998</v>
      </c>
      <c r="E422" s="60">
        <f>E6+E308</f>
        <v>248400.12</v>
      </c>
      <c r="F422" s="45">
        <f t="shared" si="72"/>
        <v>95.04350285185852</v>
      </c>
    </row>
    <row r="423" spans="1:6" ht="12.75" customHeight="1" x14ac:dyDescent="0.2">
      <c r="A423" s="63" t="s">
        <v>582</v>
      </c>
      <c r="B423" s="64" t="s">
        <v>805</v>
      </c>
      <c r="C423" s="247" t="s">
        <v>806</v>
      </c>
      <c r="D423" s="60">
        <f t="shared" ref="D423:E423" si="103">D299+D360</f>
        <v>373557.27</v>
      </c>
      <c r="E423" s="60">
        <f t="shared" si="103"/>
        <v>376525.48000000004</v>
      </c>
      <c r="F423" s="45">
        <f t="shared" si="72"/>
        <v>100.79457963701255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112203.14000000004</v>
      </c>
      <c r="E425" s="60">
        <f t="shared" si="105"/>
        <v>128125.36000000004</v>
      </c>
      <c r="F425" s="45">
        <f t="shared" si="72"/>
        <v>114.19052978374758</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176409.22</v>
      </c>
      <c r="E427" s="60">
        <f t="shared" si="107"/>
        <v>2088199.1600000001</v>
      </c>
      <c r="F427" s="45">
        <f t="shared" si="72"/>
        <v>1183.7245014744694</v>
      </c>
    </row>
    <row r="428" spans="1:6" ht="24" x14ac:dyDescent="0.2">
      <c r="A428" s="249" t="s">
        <v>816</v>
      </c>
      <c r="B428" s="243" t="s">
        <v>817</v>
      </c>
      <c r="C428" s="250" t="s">
        <v>818</v>
      </c>
      <c r="D428" s="81">
        <f t="shared" ref="D428:E428" si="108">D304+D421</f>
        <v>579446.32999999996</v>
      </c>
      <c r="E428" s="81">
        <f t="shared" si="108"/>
        <v>860414.42</v>
      </c>
      <c r="F428" s="61">
        <f t="shared" si="72"/>
        <v>148.48906196368526</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35544.589999999997</v>
      </c>
      <c r="E642" s="194">
        <v>122046.32</v>
      </c>
      <c r="F642" s="45">
        <f t="shared" si="109"/>
        <v>343.36116973075235</v>
      </c>
    </row>
    <row r="643" spans="1:6" ht="12.75" customHeight="1" x14ac:dyDescent="0.2">
      <c r="A643" s="63" t="s">
        <v>582</v>
      </c>
      <c r="B643" s="64" t="s">
        <v>1236</v>
      </c>
      <c r="C643" s="247" t="s">
        <v>1237</v>
      </c>
      <c r="D643" s="60">
        <f>D422+D430</f>
        <v>261354.12999999998</v>
      </c>
      <c r="E643" s="60">
        <f>E422+E430</f>
        <v>248400.12</v>
      </c>
      <c r="F643" s="45">
        <f t="shared" si="109"/>
        <v>95.04350285185852</v>
      </c>
    </row>
    <row r="644" spans="1:6" ht="12.75" customHeight="1" x14ac:dyDescent="0.2">
      <c r="A644" s="63" t="s">
        <v>582</v>
      </c>
      <c r="B644" s="64" t="s">
        <v>1238</v>
      </c>
      <c r="C644" s="247" t="s">
        <v>1239</v>
      </c>
      <c r="D644" s="60">
        <f>D423+D535</f>
        <v>373557.27</v>
      </c>
      <c r="E644" s="60">
        <f>E423+E535</f>
        <v>376525.48000000004</v>
      </c>
      <c r="F644" s="45">
        <f t="shared" si="109"/>
        <v>100.79457963701255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112203.14000000004</v>
      </c>
      <c r="E646" s="60">
        <f t="shared" si="164"/>
        <v>128125.36000000004</v>
      </c>
      <c r="F646" s="45">
        <f t="shared" si="109"/>
        <v>114.19052978374758</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211953.81</v>
      </c>
      <c r="E648" s="60">
        <f>IF(E427-E426+E642-E641&gt;=0,E427-E426+E642-E641,0)</f>
        <v>2210245.48</v>
      </c>
      <c r="F648" s="45">
        <f t="shared" si="109"/>
        <v>1042.7958242411401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324156.95000000007</v>
      </c>
      <c r="E650" s="60">
        <f t="shared" si="166"/>
        <v>2338370.84</v>
      </c>
      <c r="F650" s="45">
        <f t="shared" si="109"/>
        <v>721.36995365979328</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23675.599999999999</v>
      </c>
      <c r="E653" s="194">
        <v>75856.350000000006</v>
      </c>
      <c r="F653" s="45">
        <f t="shared" ref="F653:F740" si="167">IF(D653&lt;&gt;0,IF(E653/D653&gt;=100,"&gt;&gt;100",E653/D653*100),"-")</f>
        <v>320.39884944837729</v>
      </c>
    </row>
    <row r="654" spans="1:6" ht="12.75" customHeight="1" x14ac:dyDescent="0.2">
      <c r="A654" s="63" t="s">
        <v>1257</v>
      </c>
      <c r="B654" s="64" t="s">
        <v>1258</v>
      </c>
      <c r="C654" s="247" t="s">
        <v>1257</v>
      </c>
      <c r="D654" s="194">
        <v>791803.8</v>
      </c>
      <c r="E654" s="194">
        <v>781468.72</v>
      </c>
      <c r="F654" s="45">
        <f t="shared" si="167"/>
        <v>98.694742308637558</v>
      </c>
    </row>
    <row r="655" spans="1:6" ht="12.75" customHeight="1" x14ac:dyDescent="0.2">
      <c r="A655" s="63" t="s">
        <v>1259</v>
      </c>
      <c r="B655" s="64" t="s">
        <v>1260</v>
      </c>
      <c r="C655" s="247" t="s">
        <v>1259</v>
      </c>
      <c r="D655" s="194">
        <v>772560.31</v>
      </c>
      <c r="E655" s="194">
        <v>852719.87</v>
      </c>
      <c r="F655" s="45">
        <f t="shared" si="167"/>
        <v>110.37583201756766</v>
      </c>
    </row>
    <row r="656" spans="1:6" ht="24" x14ac:dyDescent="0.2">
      <c r="A656" s="63">
        <v>11</v>
      </c>
      <c r="B656" s="64" t="s">
        <v>1261</v>
      </c>
      <c r="C656" s="247" t="s">
        <v>1262</v>
      </c>
      <c r="D656" s="60">
        <f t="shared" ref="D656:E656" si="168">+D653+D654-D655</f>
        <v>42919.089999999967</v>
      </c>
      <c r="E656" s="60">
        <f t="shared" si="168"/>
        <v>4605.1999999999534</v>
      </c>
      <c r="F656" s="45">
        <f t="shared" si="167"/>
        <v>10.729957228822785</v>
      </c>
    </row>
    <row r="657" spans="1:6" ht="24" x14ac:dyDescent="0.2">
      <c r="A657" s="63" t="s">
        <v>582</v>
      </c>
      <c r="B657" s="64" t="s">
        <v>1263</v>
      </c>
      <c r="C657" s="247" t="s">
        <v>1264</v>
      </c>
      <c r="D657" s="253">
        <v>4</v>
      </c>
      <c r="E657" s="253">
        <v>3</v>
      </c>
      <c r="F657" s="45">
        <f t="shared" si="167"/>
        <v>75</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4</v>
      </c>
      <c r="E659" s="253">
        <v>3</v>
      </c>
      <c r="F659" s="45">
        <f t="shared" si="167"/>
        <v>75</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61929.54</v>
      </c>
      <c r="E669" s="194">
        <v>31963</v>
      </c>
      <c r="F669" s="45">
        <f t="shared" si="167"/>
        <v>51.611880210962326</v>
      </c>
    </row>
    <row r="670" spans="1:6" ht="12.75" customHeight="1" x14ac:dyDescent="0.2">
      <c r="A670" s="63">
        <v>63312</v>
      </c>
      <c r="B670" s="64" t="s">
        <v>1290</v>
      </c>
      <c r="C670" s="247" t="s">
        <v>1291</v>
      </c>
      <c r="D670" s="194">
        <v>10000</v>
      </c>
      <c r="E670" s="194"/>
      <c r="F670" s="45">
        <f t="shared" si="167"/>
        <v>0</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65785.429999999993</v>
      </c>
      <c r="E672" s="194">
        <v>74087.38</v>
      </c>
      <c r="F672" s="45">
        <f t="shared" si="167"/>
        <v>112.61973965967846</v>
      </c>
    </row>
    <row r="673" spans="1:6" ht="12.75" customHeight="1" x14ac:dyDescent="0.2">
      <c r="A673" s="63">
        <v>63321</v>
      </c>
      <c r="B673" s="64" t="s">
        <v>1296</v>
      </c>
      <c r="C673" s="247" t="s">
        <v>1297</v>
      </c>
      <c r="D673" s="194">
        <v>0</v>
      </c>
      <c r="E673" s="194">
        <v>10000</v>
      </c>
      <c r="F673" s="45" t="str">
        <f t="shared" si="167"/>
        <v>-</v>
      </c>
    </row>
    <row r="674" spans="1:6" ht="12.75" customHeight="1" x14ac:dyDescent="0.2">
      <c r="A674" s="63">
        <v>63322</v>
      </c>
      <c r="B674" s="64" t="s">
        <v>1298</v>
      </c>
      <c r="C674" s="247" t="s">
        <v>1299</v>
      </c>
      <c r="D674" s="194">
        <v>13000</v>
      </c>
      <c r="E674" s="194">
        <v>8000</v>
      </c>
      <c r="F674" s="45">
        <f t="shared" si="167"/>
        <v>61.53846153846154</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1266.48</v>
      </c>
      <c r="E734" s="192">
        <v>709.2</v>
      </c>
      <c r="F734" s="71">
        <f t="shared" si="167"/>
        <v>55.997725980670843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6897.88</v>
      </c>
      <c r="E738" s="194">
        <v>5822.94</v>
      </c>
      <c r="F738" s="45">
        <f t="shared" si="167"/>
        <v>84.416371406867029</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5311.56</v>
      </c>
      <c r="E741" s="192">
        <v>5846.7</v>
      </c>
      <c r="F741" s="71">
        <f t="shared" ref="F741:F1006" si="169">IF(D741&lt;&gt;0,IF(E741/D741&gt;=100,"&gt;&gt;100",E741/D741*100),"-")</f>
        <v>110.07500621286401</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920</v>
      </c>
      <c r="E843" s="194">
        <v>1733</v>
      </c>
      <c r="F843" s="45">
        <f t="shared" si="169"/>
        <v>188.36956521739131</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1750</v>
      </c>
      <c r="E848" s="194">
        <v>2000</v>
      </c>
      <c r="F848" s="45">
        <f t="shared" si="169"/>
        <v>114.28571428571428</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13135.32</v>
      </c>
      <c r="E851" s="194">
        <v>12765.09</v>
      </c>
      <c r="F851" s="45">
        <f t="shared" si="169"/>
        <v>97.181416212166894</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1.8</v>
      </c>
      <c r="E855" s="194"/>
      <c r="F855" s="45">
        <f t="shared" si="169"/>
        <v>0</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7"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2719520.52</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363821.68</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173430.91</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30425.9</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118548.49</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6249.07</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1539.36</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16498.09</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140</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30</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74438.75</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115952.02</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306859.18</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123076.20999999999</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32122.21</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82700.78</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140.96</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1539.36</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3752.9</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2790</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30</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83480.94</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100302.03</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2776483.02</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2714844.7100000004</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1143281.6900000002</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642.87</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v>5.2</v>
      </c>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v>637.66999999999996</v>
      </c>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387840.4</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12151.77</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v>63487.34</v>
      </c>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v>39947.9</v>
      </c>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v>272253.39</v>
      </c>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559067.06000000006</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v>2075.61</v>
      </c>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v>10265.129999999999</v>
      </c>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v>429930.9</v>
      </c>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v>116795.42</v>
      </c>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152280.29</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v>4255.03</v>
      </c>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v>14447.04</v>
      </c>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v>29719.51</v>
      </c>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v>103858.71</v>
      </c>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25294.55</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v>5622.5</v>
      </c>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v>200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v>19472.05</v>
      </c>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18156.52</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v>16823.68</v>
      </c>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v>1332.84</v>
      </c>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686021.39999999991</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v>27307.5</v>
      </c>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v>69453.75</v>
      </c>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v>417438.6</v>
      </c>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v>171821.55</v>
      </c>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422509.27</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v>422509.27</v>
      </c>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v>463032.35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61638.31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61638.31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23"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10</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29935</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2373</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Provjera</v>
      </c>
      <c r="C230" s="91" t="s">
        <v>2374</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2376</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2377</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2379</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2387</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2388</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2391</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2026-04-01T08:04:43Z</cp:lastPrinted>
  <dcterms:created xsi:type="dcterms:W3CDTF">2022-04-01T05:14:30Z</dcterms:created>
  <dcterms:modified xsi:type="dcterms:W3CDTF">2026-04-14T11:13:30Z</dcterms:modified>
</cp:coreProperties>
</file>