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ESKTOP-J2L9KMA\Desktop\fINANCIJSKI IZVJEŠTAJ VRTIĆ\2025\"/>
    </mc:Choice>
  </mc:AlternateContent>
  <bookViews>
    <workbookView xWindow="0" yWindow="0" windowWidth="24000" windowHeight="96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F288" i="9" s="1"/>
  <c r="B288" i="9" s="1"/>
  <c r="E288" i="9"/>
  <c r="M287" i="9"/>
  <c r="F287" i="9" s="1"/>
  <c r="L287" i="9"/>
  <c r="E287" i="9"/>
  <c r="M286" i="9"/>
  <c r="L286" i="9"/>
  <c r="F286" i="9"/>
  <c r="E286" i="9"/>
  <c r="B286" i="9" s="1"/>
  <c r="M285" i="9"/>
  <c r="L285" i="9"/>
  <c r="F285" i="9" s="1"/>
  <c r="B285" i="9" s="1"/>
  <c r="E285" i="9"/>
  <c r="M284" i="9"/>
  <c r="L284" i="9"/>
  <c r="F284" i="9" s="1"/>
  <c r="B284" i="9" s="1"/>
  <c r="E284" i="9"/>
  <c r="M283" i="9"/>
  <c r="F283" i="9" s="1"/>
  <c r="L283" i="9"/>
  <c r="E283" i="9"/>
  <c r="M282" i="9"/>
  <c r="L282" i="9"/>
  <c r="F282" i="9"/>
  <c r="E282" i="9"/>
  <c r="B282" i="9" s="1"/>
  <c r="M281" i="9"/>
  <c r="L281" i="9"/>
  <c r="F281" i="9" s="1"/>
  <c r="B281" i="9" s="1"/>
  <c r="E281" i="9"/>
  <c r="M280" i="9"/>
  <c r="L280" i="9"/>
  <c r="F280" i="9" s="1"/>
  <c r="B280" i="9" s="1"/>
  <c r="E280" i="9"/>
  <c r="M279" i="9"/>
  <c r="F279" i="9" s="1"/>
  <c r="L279" i="9"/>
  <c r="E279" i="9"/>
  <c r="B279" i="9" s="1"/>
  <c r="M278" i="9"/>
  <c r="L278" i="9"/>
  <c r="F278" i="9"/>
  <c r="E278" i="9"/>
  <c r="B278" i="9" s="1"/>
  <c r="M277" i="9"/>
  <c r="L277" i="9"/>
  <c r="F277" i="9" s="1"/>
  <c r="B277" i="9" s="1"/>
  <c r="E277" i="9"/>
  <c r="M276" i="9"/>
  <c r="L276" i="9"/>
  <c r="F276" i="9" s="1"/>
  <c r="B276" i="9" s="1"/>
  <c r="E276" i="9"/>
  <c r="M275" i="9"/>
  <c r="F275" i="9" s="1"/>
  <c r="L275" i="9"/>
  <c r="E275" i="9"/>
  <c r="B275" i="9" s="1"/>
  <c r="M274" i="9"/>
  <c r="L274" i="9"/>
  <c r="F274" i="9"/>
  <c r="E274" i="9"/>
  <c r="B274" i="9" s="1"/>
  <c r="M273" i="9"/>
  <c r="L273" i="9"/>
  <c r="F273" i="9" s="1"/>
  <c r="B273" i="9" s="1"/>
  <c r="E273" i="9"/>
  <c r="M272" i="9"/>
  <c r="L272" i="9"/>
  <c r="F272" i="9" s="1"/>
  <c r="B272" i="9" s="1"/>
  <c r="E272" i="9"/>
  <c r="M271" i="9"/>
  <c r="F271" i="9" s="1"/>
  <c r="L271" i="9"/>
  <c r="E271" i="9"/>
  <c r="M270" i="9"/>
  <c r="L270" i="9"/>
  <c r="F270" i="9"/>
  <c r="E270" i="9"/>
  <c r="B270" i="9" s="1"/>
  <c r="M269" i="9"/>
  <c r="L269" i="9"/>
  <c r="F269" i="9" s="1"/>
  <c r="B269" i="9" s="1"/>
  <c r="E269" i="9"/>
  <c r="M268" i="9"/>
  <c r="L268" i="9"/>
  <c r="F268" i="9" s="1"/>
  <c r="B268" i="9" s="1"/>
  <c r="E268" i="9"/>
  <c r="M267" i="9"/>
  <c r="F267" i="9" s="1"/>
  <c r="L267" i="9"/>
  <c r="E267" i="9"/>
  <c r="M266" i="9"/>
  <c r="L266" i="9"/>
  <c r="F266" i="9"/>
  <c r="E266" i="9"/>
  <c r="B266" i="9" s="1"/>
  <c r="M265" i="9"/>
  <c r="L265" i="9"/>
  <c r="F265" i="9" s="1"/>
  <c r="B265" i="9" s="1"/>
  <c r="E265" i="9"/>
  <c r="M264" i="9"/>
  <c r="L264" i="9"/>
  <c r="F264" i="9" s="1"/>
  <c r="B264" i="9" s="1"/>
  <c r="E264" i="9"/>
  <c r="M263" i="9"/>
  <c r="L263" i="9"/>
  <c r="F263" i="9" s="1"/>
  <c r="E263" i="9"/>
  <c r="B263" i="9" s="1"/>
  <c r="M262" i="9"/>
  <c r="L262" i="9"/>
  <c r="F262" i="9"/>
  <c r="E262" i="9"/>
  <c r="B262" i="9" s="1"/>
  <c r="M261" i="9"/>
  <c r="L261" i="9"/>
  <c r="F261" i="9" s="1"/>
  <c r="B261" i="9" s="1"/>
  <c r="E261" i="9"/>
  <c r="M260" i="9"/>
  <c r="L260" i="9"/>
  <c r="F260" i="9" s="1"/>
  <c r="B260" i="9" s="1"/>
  <c r="E260" i="9"/>
  <c r="M259" i="9"/>
  <c r="L259" i="9"/>
  <c r="F259" i="9" s="1"/>
  <c r="E259" i="9"/>
  <c r="M258" i="9"/>
  <c r="L258" i="9"/>
  <c r="F258" i="9"/>
  <c r="E258" i="9"/>
  <c r="B258" i="9" s="1"/>
  <c r="M257" i="9"/>
  <c r="L257" i="9"/>
  <c r="F257" i="9" s="1"/>
  <c r="B257" i="9" s="1"/>
  <c r="E257" i="9"/>
  <c r="M256" i="9"/>
  <c r="L256" i="9"/>
  <c r="F256" i="9" s="1"/>
  <c r="B256" i="9" s="1"/>
  <c r="E256" i="9"/>
  <c r="M255" i="9"/>
  <c r="L255" i="9"/>
  <c r="F255" i="9" s="1"/>
  <c r="E255" i="9"/>
  <c r="M254" i="9"/>
  <c r="L254" i="9"/>
  <c r="F254" i="9"/>
  <c r="E254" i="9"/>
  <c r="B254" i="9" s="1"/>
  <c r="M253" i="9"/>
  <c r="L253" i="9"/>
  <c r="F253" i="9" s="1"/>
  <c r="B253" i="9" s="1"/>
  <c r="E253" i="9"/>
  <c r="M252" i="9"/>
  <c r="L252" i="9"/>
  <c r="F252" i="9" s="1"/>
  <c r="B252" i="9" s="1"/>
  <c r="E252" i="9"/>
  <c r="M251" i="9"/>
  <c r="F251" i="9" s="1"/>
  <c r="L251" i="9"/>
  <c r="E251" i="9"/>
  <c r="M250" i="9"/>
  <c r="L250" i="9"/>
  <c r="F250" i="9"/>
  <c r="E250" i="9"/>
  <c r="B250" i="9" s="1"/>
  <c r="M249" i="9"/>
  <c r="L249" i="9"/>
  <c r="F249" i="9" s="1"/>
  <c r="B249" i="9" s="1"/>
  <c r="E249" i="9"/>
  <c r="M248" i="9"/>
  <c r="L248" i="9"/>
  <c r="F248" i="9" s="1"/>
  <c r="B248" i="9" s="1"/>
  <c r="E248" i="9"/>
  <c r="M247" i="9"/>
  <c r="F247" i="9" s="1"/>
  <c r="L247" i="9"/>
  <c r="E247" i="9"/>
  <c r="B247" i="9" s="1"/>
  <c r="M246" i="9"/>
  <c r="L246" i="9"/>
  <c r="F246" i="9"/>
  <c r="E246" i="9"/>
  <c r="B246" i="9" s="1"/>
  <c r="M245" i="9"/>
  <c r="L245" i="9"/>
  <c r="F245" i="9" s="1"/>
  <c r="B245" i="9" s="1"/>
  <c r="E245" i="9"/>
  <c r="M244" i="9"/>
  <c r="L244" i="9"/>
  <c r="F244" i="9" s="1"/>
  <c r="B244" i="9" s="1"/>
  <c r="E244" i="9"/>
  <c r="M243" i="9"/>
  <c r="F243" i="9" s="1"/>
  <c r="L243" i="9"/>
  <c r="E243" i="9"/>
  <c r="B243" i="9" s="1"/>
  <c r="M242" i="9"/>
  <c r="L242" i="9"/>
  <c r="F242" i="9"/>
  <c r="E242" i="9"/>
  <c r="B242" i="9" s="1"/>
  <c r="M241" i="9"/>
  <c r="L241" i="9"/>
  <c r="F241" i="9" s="1"/>
  <c r="B241" i="9" s="1"/>
  <c r="E241" i="9"/>
  <c r="M240" i="9"/>
  <c r="L240" i="9"/>
  <c r="F240" i="9" s="1"/>
  <c r="B240" i="9" s="1"/>
  <c r="E240" i="9"/>
  <c r="M239" i="9"/>
  <c r="L239" i="9"/>
  <c r="F239" i="9" s="1"/>
  <c r="E239" i="9"/>
  <c r="M238" i="9"/>
  <c r="F238" i="9" s="1"/>
  <c r="L238" i="9"/>
  <c r="E238" i="9"/>
  <c r="M237" i="9"/>
  <c r="L237" i="9"/>
  <c r="E237" i="9"/>
  <c r="M236" i="9"/>
  <c r="L236" i="9"/>
  <c r="E236" i="9"/>
  <c r="M235" i="9"/>
  <c r="L235" i="9"/>
  <c r="F235" i="9" s="1"/>
  <c r="E235" i="9"/>
  <c r="M234" i="9"/>
  <c r="L234" i="9"/>
  <c r="F234" i="9"/>
  <c r="E234" i="9"/>
  <c r="B234" i="9" s="1"/>
  <c r="M233" i="9"/>
  <c r="L233" i="9"/>
  <c r="F233" i="9" s="1"/>
  <c r="B233" i="9" s="1"/>
  <c r="E233" i="9"/>
  <c r="M232" i="9"/>
  <c r="L232" i="9"/>
  <c r="F232" i="9" s="1"/>
  <c r="B232" i="9" s="1"/>
  <c r="E232" i="9"/>
  <c r="M231" i="9"/>
  <c r="F231" i="9" s="1"/>
  <c r="L231" i="9"/>
  <c r="E231" i="9"/>
  <c r="B231" i="9" s="1"/>
  <c r="M230" i="9"/>
  <c r="L230" i="9"/>
  <c r="F230" i="9"/>
  <c r="E230" i="9"/>
  <c r="B230" i="9" s="1"/>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E170" i="9" s="1"/>
  <c r="B170" i="9" s="1"/>
  <c r="G170" i="9"/>
  <c r="F170" i="9"/>
  <c r="H169" i="9"/>
  <c r="G169" i="9"/>
  <c r="E169" i="9" s="1"/>
  <c r="B169" i="9" s="1"/>
  <c r="F169" i="9"/>
  <c r="H168" i="9"/>
  <c r="G168" i="9"/>
  <c r="F168" i="9"/>
  <c r="H167" i="9"/>
  <c r="G167" i="9"/>
  <c r="F167" i="9"/>
  <c r="E167" i="9"/>
  <c r="B167" i="9" s="1"/>
  <c r="H166" i="9"/>
  <c r="E166" i="9" s="1"/>
  <c r="G166" i="9"/>
  <c r="F166" i="9"/>
  <c r="H165" i="9"/>
  <c r="G165" i="9"/>
  <c r="E165" i="9" s="1"/>
  <c r="B165" i="9" s="1"/>
  <c r="F165" i="9"/>
  <c r="H164" i="9"/>
  <c r="G164" i="9"/>
  <c r="E164" i="9" s="1"/>
  <c r="B164" i="9" s="1"/>
  <c r="F164" i="9"/>
  <c r="H163" i="9"/>
  <c r="G163" i="9"/>
  <c r="F163" i="9"/>
  <c r="E163" i="9"/>
  <c r="B163" i="9" s="1"/>
  <c r="H162" i="9"/>
  <c r="G162" i="9"/>
  <c r="F162" i="9"/>
  <c r="E162" i="9"/>
  <c r="H161" i="9"/>
  <c r="G161" i="9"/>
  <c r="E161" i="9" s="1"/>
  <c r="B161" i="9" s="1"/>
  <c r="F161" i="9"/>
  <c r="H160" i="9"/>
  <c r="G160" i="9"/>
  <c r="E160" i="9" s="1"/>
  <c r="B160" i="9" s="1"/>
  <c r="F160" i="9"/>
  <c r="H159" i="9"/>
  <c r="G159" i="9"/>
  <c r="F159" i="9"/>
  <c r="E159" i="9"/>
  <c r="B159" i="9" s="1"/>
  <c r="H158" i="9"/>
  <c r="G158" i="9"/>
  <c r="F158" i="9"/>
  <c r="E158" i="9"/>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H149" i="9"/>
  <c r="G149" i="9"/>
  <c r="E149" i="9" s="1"/>
  <c r="B149" i="9" s="1"/>
  <c r="F149" i="9"/>
  <c r="H148" i="9"/>
  <c r="G148" i="9"/>
  <c r="E148" i="9" s="1"/>
  <c r="B148" i="9" s="1"/>
  <c r="F148" i="9"/>
  <c r="H147" i="9"/>
  <c r="G147" i="9"/>
  <c r="F147" i="9"/>
  <c r="E147" i="9"/>
  <c r="B147" i="9" s="1"/>
  <c r="H146" i="9"/>
  <c r="G146" i="9"/>
  <c r="F146" i="9"/>
  <c r="E146" i="9"/>
  <c r="H145" i="9"/>
  <c r="G145" i="9"/>
  <c r="E145" i="9" s="1"/>
  <c r="B145" i="9" s="1"/>
  <c r="F145" i="9"/>
  <c r="H144" i="9"/>
  <c r="G144" i="9"/>
  <c r="F144" i="9"/>
  <c r="H143" i="9"/>
  <c r="G143" i="9"/>
  <c r="F143" i="9"/>
  <c r="E143" i="9"/>
  <c r="B143" i="9" s="1"/>
  <c r="H142" i="9"/>
  <c r="G142" i="9"/>
  <c r="F142" i="9"/>
  <c r="E142" i="9"/>
  <c r="B142" i="9" s="1"/>
  <c r="H141" i="9"/>
  <c r="G141" i="9"/>
  <c r="E141" i="9" s="1"/>
  <c r="B141" i="9" s="1"/>
  <c r="F141" i="9"/>
  <c r="H140" i="9"/>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H133" i="9"/>
  <c r="G133" i="9"/>
  <c r="E133" i="9" s="1"/>
  <c r="B133" i="9" s="1"/>
  <c r="F133" i="9"/>
  <c r="H132" i="9"/>
  <c r="G132" i="9"/>
  <c r="E132" i="9" s="1"/>
  <c r="B132" i="9" s="1"/>
  <c r="F132" i="9"/>
  <c r="H131" i="9"/>
  <c r="G131" i="9"/>
  <c r="F131" i="9"/>
  <c r="E131" i="9"/>
  <c r="B131" i="9" s="1"/>
  <c r="H130" i="9"/>
  <c r="G130" i="9"/>
  <c r="F130" i="9"/>
  <c r="E130" i="9"/>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H117" i="9"/>
  <c r="G117" i="9"/>
  <c r="E117" i="9" s="1"/>
  <c r="B117" i="9" s="1"/>
  <c r="F117" i="9"/>
  <c r="H116" i="9"/>
  <c r="G116" i="9"/>
  <c r="E116" i="9" s="1"/>
  <c r="B116" i="9" s="1"/>
  <c r="F116" i="9"/>
  <c r="H115" i="9"/>
  <c r="G115" i="9"/>
  <c r="F115" i="9"/>
  <c r="E115" i="9"/>
  <c r="B115" i="9" s="1"/>
  <c r="H114" i="9"/>
  <c r="G114" i="9"/>
  <c r="F114" i="9"/>
  <c r="E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F60" i="9"/>
  <c r="H59" i="9"/>
  <c r="G59" i="9"/>
  <c r="E59" i="9" s="1"/>
  <c r="B59" i="9" s="1"/>
  <c r="F59" i="9"/>
  <c r="H58" i="9"/>
  <c r="E58" i="9" s="1"/>
  <c r="B58" i="9" s="1"/>
  <c r="G58" i="9"/>
  <c r="F58" i="9"/>
  <c r="H57" i="9"/>
  <c r="E57" i="9" s="1"/>
  <c r="B57" i="9" s="1"/>
  <c r="G57" i="9"/>
  <c r="F57" i="9"/>
  <c r="H56" i="9"/>
  <c r="G56" i="9"/>
  <c r="E56" i="9" s="1"/>
  <c r="B56" i="9" s="1"/>
  <c r="F56" i="9"/>
  <c r="H55" i="9"/>
  <c r="G55" i="9"/>
  <c r="E55" i="9" s="1"/>
  <c r="B55" i="9" s="1"/>
  <c r="F55" i="9"/>
  <c r="H54" i="9"/>
  <c r="E54" i="9" s="1"/>
  <c r="G54" i="9"/>
  <c r="F54" i="9"/>
  <c r="B54" i="9"/>
  <c r="H53" i="9"/>
  <c r="E53" i="9" s="1"/>
  <c r="B53" i="9" s="1"/>
  <c r="G53" i="9"/>
  <c r="F53" i="9"/>
  <c r="H52" i="9"/>
  <c r="G52" i="9"/>
  <c r="F52" i="9"/>
  <c r="H51" i="9"/>
  <c r="G51" i="9"/>
  <c r="F51" i="9"/>
  <c r="H50" i="9"/>
  <c r="E50" i="9" s="1"/>
  <c r="B50" i="9" s="1"/>
  <c r="G50" i="9"/>
  <c r="F50" i="9"/>
  <c r="H49" i="9"/>
  <c r="G49" i="9"/>
  <c r="F49" i="9"/>
  <c r="E49" i="9"/>
  <c r="B49" i="9" s="1"/>
  <c r="H48" i="9"/>
  <c r="G48" i="9"/>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G38" i="9"/>
  <c r="F38" i="9"/>
  <c r="B38" i="9"/>
  <c r="H37" i="9"/>
  <c r="G37" i="9"/>
  <c r="E37" i="9" s="1"/>
  <c r="B37" i="9" s="1"/>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G30" i="9"/>
  <c r="F30" i="9"/>
  <c r="B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I10" i="9"/>
  <c r="F4" i="9"/>
  <c r="O3" i="9"/>
  <c r="G296" i="9" s="1"/>
  <c r="E296" i="9" s="1"/>
  <c r="B296" i="9" s="1"/>
  <c r="I3" i="9"/>
  <c r="H3" i="9"/>
  <c r="G3" i="9"/>
  <c r="D104" i="8"/>
  <c r="I41" i="3" s="1"/>
  <c r="D97" i="8"/>
  <c r="D92" i="8"/>
  <c r="D87" i="8"/>
  <c r="D82" i="8"/>
  <c r="D77" i="8"/>
  <c r="D72" i="8"/>
  <c r="D67" i="8"/>
  <c r="D62" i="8"/>
  <c r="D57" i="8"/>
  <c r="D52" i="8"/>
  <c r="D46" i="8"/>
  <c r="D37" i="8"/>
  <c r="D27" i="8"/>
  <c r="D25" i="8" s="1"/>
  <c r="C1602" i="1" s="1"/>
  <c r="D18" i="8"/>
  <c r="D8" i="8"/>
  <c r="D6" i="8" s="1"/>
  <c r="C1583" i="1" s="1"/>
  <c r="E44" i="7"/>
  <c r="D44" i="7"/>
  <c r="E39" i="7"/>
  <c r="D39" i="7"/>
  <c r="D38" i="7" s="1"/>
  <c r="H35" i="3" s="1"/>
  <c r="E38" i="7"/>
  <c r="E30" i="7"/>
  <c r="D30" i="7"/>
  <c r="E23" i="7"/>
  <c r="E22" i="7" s="1"/>
  <c r="D23" i="7"/>
  <c r="D22" i="7"/>
  <c r="E14" i="7"/>
  <c r="D14" i="7"/>
  <c r="E7" i="7"/>
  <c r="D7" i="7"/>
  <c r="D6" i="7" s="1"/>
  <c r="D5" i="7" s="1"/>
  <c r="E6" i="7"/>
  <c r="E5" i="7" s="1"/>
  <c r="I33" i="3"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E522" i="4" s="1"/>
  <c r="D516" i="1" s="1"/>
  <c r="H516" i="1" s="1"/>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D427" i="4"/>
  <c r="D648" i="4" s="1"/>
  <c r="E426" i="4"/>
  <c r="D426" i="4"/>
  <c r="F426" i="4" s="1"/>
  <c r="F421" i="4"/>
  <c r="F420" i="4"/>
  <c r="F419" i="4"/>
  <c r="F416" i="4"/>
  <c r="F415" i="4"/>
  <c r="F414" i="4"/>
  <c r="F413" i="4"/>
  <c r="E412" i="4"/>
  <c r="D412" i="4"/>
  <c r="F412" i="4" s="1"/>
  <c r="F411" i="4"/>
  <c r="E410" i="4"/>
  <c r="D410" i="4"/>
  <c r="F410" i="4" s="1"/>
  <c r="F409" i="4"/>
  <c r="F408" i="4"/>
  <c r="F407" i="4"/>
  <c r="E407" i="4"/>
  <c r="E406" i="4" s="1"/>
  <c r="D401" i="1" s="1"/>
  <c r="H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3" i="4"/>
  <c r="D273"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2" i="1"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D130" i="1" s="1"/>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C57" i="1" s="1"/>
  <c r="H57" i="1" s="1"/>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G212" i="9" s="1"/>
  <c r="E212" i="9" s="1"/>
  <c r="B212" i="9" s="1"/>
  <c r="F16" i="4"/>
  <c r="F15" i="4"/>
  <c r="F14" i="4"/>
  <c r="F13" i="4"/>
  <c r="F12" i="4"/>
  <c r="F11" i="4"/>
  <c r="F10" i="4"/>
  <c r="F9" i="4"/>
  <c r="E8" i="4"/>
  <c r="D8" i="4"/>
  <c r="F8" i="4" s="1"/>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C1683" i="1"/>
  <c r="H1683" i="1" s="1"/>
  <c r="C1682" i="1"/>
  <c r="C1680" i="1"/>
  <c r="H1679" i="1"/>
  <c r="G1679" i="1"/>
  <c r="C1679" i="1"/>
  <c r="H1678" i="1"/>
  <c r="C1678" i="1"/>
  <c r="G1678" i="1" s="1"/>
  <c r="G1677" i="1"/>
  <c r="C1677" i="1"/>
  <c r="H1677" i="1" s="1"/>
  <c r="H1676" i="1"/>
  <c r="C1676" i="1"/>
  <c r="G1676" i="1" s="1"/>
  <c r="H1675" i="1"/>
  <c r="G1675" i="1"/>
  <c r="C1675" i="1"/>
  <c r="C1674" i="1"/>
  <c r="G1673" i="1"/>
  <c r="C1673" i="1"/>
  <c r="H1673" i="1" s="1"/>
  <c r="C1672" i="1"/>
  <c r="H1671" i="1"/>
  <c r="G1671" i="1"/>
  <c r="C1671" i="1"/>
  <c r="H1670" i="1"/>
  <c r="C1670" i="1"/>
  <c r="G1670" i="1" s="1"/>
  <c r="G1669" i="1"/>
  <c r="C1669" i="1"/>
  <c r="H1669" i="1" s="1"/>
  <c r="H1668" i="1"/>
  <c r="C1668" i="1"/>
  <c r="G1668" i="1" s="1"/>
  <c r="H1667" i="1"/>
  <c r="G1667" i="1"/>
  <c r="C1667" i="1"/>
  <c r="C1666" i="1"/>
  <c r="G1665" i="1"/>
  <c r="C1665" i="1"/>
  <c r="H1665" i="1" s="1"/>
  <c r="C1664" i="1"/>
  <c r="H1663" i="1"/>
  <c r="G1663" i="1"/>
  <c r="C1663" i="1"/>
  <c r="H1662" i="1"/>
  <c r="C1662" i="1"/>
  <c r="G1662" i="1" s="1"/>
  <c r="G1661" i="1"/>
  <c r="C1661" i="1"/>
  <c r="H1661" i="1" s="1"/>
  <c r="H1660" i="1"/>
  <c r="C1660" i="1"/>
  <c r="G1660" i="1" s="1"/>
  <c r="H1659" i="1"/>
  <c r="G1659" i="1"/>
  <c r="C1659" i="1"/>
  <c r="H1658" i="1"/>
  <c r="G1658" i="1"/>
  <c r="C1658" i="1"/>
  <c r="G1657" i="1"/>
  <c r="C1657" i="1"/>
  <c r="H1657" i="1" s="1"/>
  <c r="H1656" i="1"/>
  <c r="C1656" i="1"/>
  <c r="G1656" i="1" s="1"/>
  <c r="H1655" i="1"/>
  <c r="G1655" i="1"/>
  <c r="C1655" i="1"/>
  <c r="G1654" i="1"/>
  <c r="C1654" i="1"/>
  <c r="H1654" i="1" s="1"/>
  <c r="G1653" i="1"/>
  <c r="C1653" i="1"/>
  <c r="H1653" i="1" s="1"/>
  <c r="H1652" i="1"/>
  <c r="C1652" i="1"/>
  <c r="G1652" i="1" s="1"/>
  <c r="H1651" i="1"/>
  <c r="G1651" i="1"/>
  <c r="C1651" i="1"/>
  <c r="H1650" i="1"/>
  <c r="G1650" i="1"/>
  <c r="C1650" i="1"/>
  <c r="G1649" i="1"/>
  <c r="C1649" i="1"/>
  <c r="H1649" i="1" s="1"/>
  <c r="H1648" i="1"/>
  <c r="C1648" i="1"/>
  <c r="G1648" i="1" s="1"/>
  <c r="H1647" i="1"/>
  <c r="G1647" i="1"/>
  <c r="C1647" i="1"/>
  <c r="G1646" i="1"/>
  <c r="C1646" i="1"/>
  <c r="H1646" i="1" s="1"/>
  <c r="G1645" i="1"/>
  <c r="C1645" i="1"/>
  <c r="H1645" i="1" s="1"/>
  <c r="H1644" i="1"/>
  <c r="C1644" i="1"/>
  <c r="G1644" i="1" s="1"/>
  <c r="H1643" i="1"/>
  <c r="C1643" i="1"/>
  <c r="G1643" i="1" s="1"/>
  <c r="H1642" i="1"/>
  <c r="G1642" i="1"/>
  <c r="C1642" i="1"/>
  <c r="G1641" i="1"/>
  <c r="C1641" i="1"/>
  <c r="H1641" i="1" s="1"/>
  <c r="H1640" i="1"/>
  <c r="C1640" i="1"/>
  <c r="G1640" i="1" s="1"/>
  <c r="C1639" i="1"/>
  <c r="H1639" i="1" s="1"/>
  <c r="C1638" i="1"/>
  <c r="H1638" i="1" s="1"/>
  <c r="G1637" i="1"/>
  <c r="C1637" i="1"/>
  <c r="H1637" i="1" s="1"/>
  <c r="C1636" i="1"/>
  <c r="G1636" i="1" s="1"/>
  <c r="H1635" i="1"/>
  <c r="G1635" i="1"/>
  <c r="C1635" i="1"/>
  <c r="C1634" i="1"/>
  <c r="G1634" i="1" s="1"/>
  <c r="G1633" i="1"/>
  <c r="C1633" i="1"/>
  <c r="H1633" i="1" s="1"/>
  <c r="H1632" i="1"/>
  <c r="C1632" i="1"/>
  <c r="G1632" i="1" s="1"/>
  <c r="H1631" i="1"/>
  <c r="G1631" i="1"/>
  <c r="C1631" i="1"/>
  <c r="C1630" i="1"/>
  <c r="H1630" i="1" s="1"/>
  <c r="G1629" i="1"/>
  <c r="C1629" i="1"/>
  <c r="H1629" i="1" s="1"/>
  <c r="H1627" i="1"/>
  <c r="G1627" i="1"/>
  <c r="C1627" i="1"/>
  <c r="H1626" i="1"/>
  <c r="G1626" i="1"/>
  <c r="C1626" i="1"/>
  <c r="C1625" i="1"/>
  <c r="H1625" i="1" s="1"/>
  <c r="H1624" i="1"/>
  <c r="C1624" i="1"/>
  <c r="G1624" i="1" s="1"/>
  <c r="H1623" i="1"/>
  <c r="G1623" i="1"/>
  <c r="C1623" i="1"/>
  <c r="C1620" i="1"/>
  <c r="G1620" i="1" s="1"/>
  <c r="H1619" i="1"/>
  <c r="G1619" i="1"/>
  <c r="C1619" i="1"/>
  <c r="H1618" i="1"/>
  <c r="G1618" i="1"/>
  <c r="C1618" i="1"/>
  <c r="G1617" i="1"/>
  <c r="C1617" i="1"/>
  <c r="H1617" i="1" s="1"/>
  <c r="H1616" i="1"/>
  <c r="C1616" i="1"/>
  <c r="G1616" i="1" s="1"/>
  <c r="H1615" i="1"/>
  <c r="G1615" i="1"/>
  <c r="C1615" i="1"/>
  <c r="G1614" i="1"/>
  <c r="C1614" i="1"/>
  <c r="H1614" i="1" s="1"/>
  <c r="G1613" i="1"/>
  <c r="C1613" i="1"/>
  <c r="H1613" i="1" s="1"/>
  <c r="C1612" i="1"/>
  <c r="G1612" i="1" s="1"/>
  <c r="H1611" i="1"/>
  <c r="G1611" i="1"/>
  <c r="C1611" i="1"/>
  <c r="H1610" i="1"/>
  <c r="G1610" i="1"/>
  <c r="C1610" i="1"/>
  <c r="G1609" i="1"/>
  <c r="C1609" i="1"/>
  <c r="H1609" i="1" s="1"/>
  <c r="H1608" i="1"/>
  <c r="C1608" i="1"/>
  <c r="G1608" i="1" s="1"/>
  <c r="C1607" i="1"/>
  <c r="G1607" i="1" s="1"/>
  <c r="C1606" i="1"/>
  <c r="H1606" i="1" s="1"/>
  <c r="C1605" i="1"/>
  <c r="H1605" i="1" s="1"/>
  <c r="C1604" i="1"/>
  <c r="G1604" i="1" s="1"/>
  <c r="H1603" i="1"/>
  <c r="G1603" i="1"/>
  <c r="C1603" i="1"/>
  <c r="C1601" i="1"/>
  <c r="H1601" i="1" s="1"/>
  <c r="H1600" i="1"/>
  <c r="C1600" i="1"/>
  <c r="G1600" i="1" s="1"/>
  <c r="H1599" i="1"/>
  <c r="G1599" i="1"/>
  <c r="C1599" i="1"/>
  <c r="G1598" i="1"/>
  <c r="C1598" i="1"/>
  <c r="H1598" i="1" s="1"/>
  <c r="G1597" i="1"/>
  <c r="C1597" i="1"/>
  <c r="H1597" i="1" s="1"/>
  <c r="H1596" i="1"/>
  <c r="C1596" i="1"/>
  <c r="G1596" i="1" s="1"/>
  <c r="H1595" i="1"/>
  <c r="G1595" i="1"/>
  <c r="C1595" i="1"/>
  <c r="H1594" i="1"/>
  <c r="G1594" i="1"/>
  <c r="C1594" i="1"/>
  <c r="C1593" i="1"/>
  <c r="H1593" i="1" s="1"/>
  <c r="H1592" i="1"/>
  <c r="C1592" i="1"/>
  <c r="G1592" i="1" s="1"/>
  <c r="H1591" i="1"/>
  <c r="G1591" i="1"/>
  <c r="C1591" i="1"/>
  <c r="G1590" i="1"/>
  <c r="C1590" i="1"/>
  <c r="H1590" i="1" s="1"/>
  <c r="G1589" i="1"/>
  <c r="C1589" i="1"/>
  <c r="H1589" i="1" s="1"/>
  <c r="H1588" i="1"/>
  <c r="C1588" i="1"/>
  <c r="G1588" i="1" s="1"/>
  <c r="C1587" i="1"/>
  <c r="H1587" i="1" s="1"/>
  <c r="C1586" i="1"/>
  <c r="G1586" i="1" s="1"/>
  <c r="C1584" i="1"/>
  <c r="H1584" i="1" s="1"/>
  <c r="C1582" i="1"/>
  <c r="H1582" i="1" s="1"/>
  <c r="D1581" i="1"/>
  <c r="C1581" i="1"/>
  <c r="G1581" i="1" s="1"/>
  <c r="H1580" i="1"/>
  <c r="G1580" i="1"/>
  <c r="I1580" i="1" s="1"/>
  <c r="D1580" i="1"/>
  <c r="C1580" i="1"/>
  <c r="J1580" i="1" s="1"/>
  <c r="I1579" i="1"/>
  <c r="G1579" i="1"/>
  <c r="D1579" i="1"/>
  <c r="C1579" i="1"/>
  <c r="H1579" i="1" s="1"/>
  <c r="D1578" i="1"/>
  <c r="C1578" i="1"/>
  <c r="J1578" i="1" s="1"/>
  <c r="C1577" i="1"/>
  <c r="D1576" i="1"/>
  <c r="C1576" i="1"/>
  <c r="H1576" i="1" s="1"/>
  <c r="D1575" i="1"/>
  <c r="C1575" i="1"/>
  <c r="J1575" i="1" s="1"/>
  <c r="G1574" i="1"/>
  <c r="D1574" i="1"/>
  <c r="C1574" i="1"/>
  <c r="H1573" i="1"/>
  <c r="G1573" i="1"/>
  <c r="I1573" i="1" s="1"/>
  <c r="D1573" i="1"/>
  <c r="C1573" i="1"/>
  <c r="J1573" i="1" s="1"/>
  <c r="H1572" i="1"/>
  <c r="G1572" i="1"/>
  <c r="D1572" i="1"/>
  <c r="C1572" i="1"/>
  <c r="C1571" i="1"/>
  <c r="I1570" i="1"/>
  <c r="G1570" i="1"/>
  <c r="D1570" i="1"/>
  <c r="C1570" i="1"/>
  <c r="H1570" i="1" s="1"/>
  <c r="D1569" i="1"/>
  <c r="C1569" i="1"/>
  <c r="J1569" i="1" s="1"/>
  <c r="D1568" i="1"/>
  <c r="C1568" i="1"/>
  <c r="G1568" i="1" s="1"/>
  <c r="H1567" i="1"/>
  <c r="G1567" i="1"/>
  <c r="I1567" i="1" s="1"/>
  <c r="D1567" i="1"/>
  <c r="C1567" i="1"/>
  <c r="J1567" i="1" s="1"/>
  <c r="I1566" i="1"/>
  <c r="G1566" i="1"/>
  <c r="D1566" i="1"/>
  <c r="C1566" i="1"/>
  <c r="H1566" i="1" s="1"/>
  <c r="D1565" i="1"/>
  <c r="C1565" i="1"/>
  <c r="J1565" i="1" s="1"/>
  <c r="D1564" i="1"/>
  <c r="C1564" i="1"/>
  <c r="G1564" i="1" s="1"/>
  <c r="D1563" i="1"/>
  <c r="C1563" i="1"/>
  <c r="H1563" i="1" s="1"/>
  <c r="D1562" i="1"/>
  <c r="C1562" i="1"/>
  <c r="J1562" i="1" s="1"/>
  <c r="G1561" i="1"/>
  <c r="D1561" i="1"/>
  <c r="C1561" i="1"/>
  <c r="H1560" i="1"/>
  <c r="G1560" i="1"/>
  <c r="I1560" i="1" s="1"/>
  <c r="D1560" i="1"/>
  <c r="C1560" i="1"/>
  <c r="J1560" i="1" s="1"/>
  <c r="D1559" i="1"/>
  <c r="C1559" i="1"/>
  <c r="H1559" i="1" s="1"/>
  <c r="D1558" i="1"/>
  <c r="C1558" i="1"/>
  <c r="J1558" i="1" s="1"/>
  <c r="G1557" i="1"/>
  <c r="D1557" i="1"/>
  <c r="C1557" i="1"/>
  <c r="D1556" i="1"/>
  <c r="C1556" i="1"/>
  <c r="G1556" i="1" s="1"/>
  <c r="D1555" i="1"/>
  <c r="C1555" i="1"/>
  <c r="H1555" i="1" s="1"/>
  <c r="D1554" i="1"/>
  <c r="C1554" i="1"/>
  <c r="J1554" i="1" s="1"/>
  <c r="G1553" i="1"/>
  <c r="D1553" i="1"/>
  <c r="C1553" i="1"/>
  <c r="H1552" i="1"/>
  <c r="G1552" i="1"/>
  <c r="I1552" i="1" s="1"/>
  <c r="D1552" i="1"/>
  <c r="C1552" i="1"/>
  <c r="J1552" i="1" s="1"/>
  <c r="D1551" i="1"/>
  <c r="C1551" i="1"/>
  <c r="H1551" i="1" s="1"/>
  <c r="D1550" i="1"/>
  <c r="C1550" i="1"/>
  <c r="J1550" i="1" s="1"/>
  <c r="G1549" i="1"/>
  <c r="D1549" i="1"/>
  <c r="C1549" i="1"/>
  <c r="H1548" i="1"/>
  <c r="G1548" i="1"/>
  <c r="I1548" i="1" s="1"/>
  <c r="D1548" i="1"/>
  <c r="C1548" i="1"/>
  <c r="J1548" i="1" s="1"/>
  <c r="J1547" i="1"/>
  <c r="H1547" i="1"/>
  <c r="D1547" i="1"/>
  <c r="C1547" i="1"/>
  <c r="G1547" i="1" s="1"/>
  <c r="J1546" i="1"/>
  <c r="H1546" i="1"/>
  <c r="D1546" i="1"/>
  <c r="G1546" i="1" s="1"/>
  <c r="I1546" i="1" s="1"/>
  <c r="C1546" i="1"/>
  <c r="D1545" i="1"/>
  <c r="C1545" i="1"/>
  <c r="H1545" i="1" s="1"/>
  <c r="G1544" i="1"/>
  <c r="D1544" i="1"/>
  <c r="J1544" i="1" s="1"/>
  <c r="C1544" i="1"/>
  <c r="I1543" i="1"/>
  <c r="H1543" i="1"/>
  <c r="D1543" i="1"/>
  <c r="C1543" i="1"/>
  <c r="G1543" i="1" s="1"/>
  <c r="J1542" i="1"/>
  <c r="H1542" i="1"/>
  <c r="D1542" i="1"/>
  <c r="G1542" i="1" s="1"/>
  <c r="I1542" i="1" s="1"/>
  <c r="C1542" i="1"/>
  <c r="D1541" i="1"/>
  <c r="C1541" i="1"/>
  <c r="H1541" i="1" s="1"/>
  <c r="D1540" i="1"/>
  <c r="C1538" i="1"/>
  <c r="D1536" i="1"/>
  <c r="C1536" i="1"/>
  <c r="G1536" i="1" s="1"/>
  <c r="H1535" i="1"/>
  <c r="D1535" i="1"/>
  <c r="C1535" i="1"/>
  <c r="G1535" i="1" s="1"/>
  <c r="H1534" i="1"/>
  <c r="D1534" i="1"/>
  <c r="C1534" i="1"/>
  <c r="D1533" i="1"/>
  <c r="C1533" i="1"/>
  <c r="H1533" i="1" s="1"/>
  <c r="D1532" i="1"/>
  <c r="C1532" i="1"/>
  <c r="G1532" i="1" s="1"/>
  <c r="H1531" i="1"/>
  <c r="D1531" i="1"/>
  <c r="C1531" i="1"/>
  <c r="G1531" i="1" s="1"/>
  <c r="H1530" i="1"/>
  <c r="D1530" i="1"/>
  <c r="C1530" i="1"/>
  <c r="D1529" i="1"/>
  <c r="C1529" i="1"/>
  <c r="H1529" i="1" s="1"/>
  <c r="D1528" i="1"/>
  <c r="C1528" i="1"/>
  <c r="G1528" i="1" s="1"/>
  <c r="H1527" i="1"/>
  <c r="D1527" i="1"/>
  <c r="C1527" i="1"/>
  <c r="G1527" i="1" s="1"/>
  <c r="H1526" i="1"/>
  <c r="D1526" i="1"/>
  <c r="C1526" i="1"/>
  <c r="D1525" i="1"/>
  <c r="D1524" i="1"/>
  <c r="C1524" i="1"/>
  <c r="G1524" i="1" s="1"/>
  <c r="H1523" i="1"/>
  <c r="D1523" i="1"/>
  <c r="C1523" i="1"/>
  <c r="G1523" i="1" s="1"/>
  <c r="H1522" i="1"/>
  <c r="D1522" i="1"/>
  <c r="C1522" i="1"/>
  <c r="D1521" i="1"/>
  <c r="C1521" i="1"/>
  <c r="H1521" i="1" s="1"/>
  <c r="D1520" i="1"/>
  <c r="C1520" i="1"/>
  <c r="G1520" i="1" s="1"/>
  <c r="H1519" i="1"/>
  <c r="D1519" i="1"/>
  <c r="C1519" i="1"/>
  <c r="G1519" i="1" s="1"/>
  <c r="H1518" i="1"/>
  <c r="D1518" i="1"/>
  <c r="C1518" i="1"/>
  <c r="D1517" i="1"/>
  <c r="C1517" i="1"/>
  <c r="H1517" i="1" s="1"/>
  <c r="D1516" i="1"/>
  <c r="C1516" i="1"/>
  <c r="G1516" i="1" s="1"/>
  <c r="H1515" i="1"/>
  <c r="D1515" i="1"/>
  <c r="C1515" i="1"/>
  <c r="G1515" i="1" s="1"/>
  <c r="H1514" i="1"/>
  <c r="D1514" i="1"/>
  <c r="C1514" i="1"/>
  <c r="D1513" i="1"/>
  <c r="C1513" i="1"/>
  <c r="H1513" i="1" s="1"/>
  <c r="D1512" i="1"/>
  <c r="C1512" i="1"/>
  <c r="G1512" i="1" s="1"/>
  <c r="C1511" i="1"/>
  <c r="D1509" i="1"/>
  <c r="C1509" i="1"/>
  <c r="H1509" i="1" s="1"/>
  <c r="D1508" i="1"/>
  <c r="C1508" i="1"/>
  <c r="G1508" i="1" s="1"/>
  <c r="H1507" i="1"/>
  <c r="D1507" i="1"/>
  <c r="C1507" i="1"/>
  <c r="G1507" i="1" s="1"/>
  <c r="H1506" i="1"/>
  <c r="D1506" i="1"/>
  <c r="C1506" i="1"/>
  <c r="D1505" i="1"/>
  <c r="C1505" i="1"/>
  <c r="H1505" i="1" s="1"/>
  <c r="D1504" i="1"/>
  <c r="C1504" i="1"/>
  <c r="G1504" i="1" s="1"/>
  <c r="H1503" i="1"/>
  <c r="D1503" i="1"/>
  <c r="C1503" i="1"/>
  <c r="G1503" i="1" s="1"/>
  <c r="H1502" i="1"/>
  <c r="D1502" i="1"/>
  <c r="C1502" i="1"/>
  <c r="D1501" i="1"/>
  <c r="C1501" i="1"/>
  <c r="H1501" i="1" s="1"/>
  <c r="D1500" i="1"/>
  <c r="C1500" i="1"/>
  <c r="G1500" i="1" s="1"/>
  <c r="H1499" i="1"/>
  <c r="D1499" i="1"/>
  <c r="C1499" i="1"/>
  <c r="G1499" i="1" s="1"/>
  <c r="H1498" i="1"/>
  <c r="D1498" i="1"/>
  <c r="C1498" i="1"/>
  <c r="D1497" i="1"/>
  <c r="C1497" i="1"/>
  <c r="H1497" i="1" s="1"/>
  <c r="D1496" i="1"/>
  <c r="C1496" i="1"/>
  <c r="G1496" i="1" s="1"/>
  <c r="H1495" i="1"/>
  <c r="D1495" i="1"/>
  <c r="C1495" i="1"/>
  <c r="G1495" i="1" s="1"/>
  <c r="H1494" i="1"/>
  <c r="D1494" i="1"/>
  <c r="C1494" i="1"/>
  <c r="D1493" i="1"/>
  <c r="C1493" i="1"/>
  <c r="H1493" i="1" s="1"/>
  <c r="D1492" i="1"/>
  <c r="C1492" i="1"/>
  <c r="G1492" i="1" s="1"/>
  <c r="H1491" i="1"/>
  <c r="D1491" i="1"/>
  <c r="C1491" i="1"/>
  <c r="G1491" i="1" s="1"/>
  <c r="H1490" i="1"/>
  <c r="D1490" i="1"/>
  <c r="C1490" i="1"/>
  <c r="D1489" i="1"/>
  <c r="C1489" i="1"/>
  <c r="H1489" i="1" s="1"/>
  <c r="D1488" i="1"/>
  <c r="C1488" i="1"/>
  <c r="G1488" i="1" s="1"/>
  <c r="H1487" i="1"/>
  <c r="D1487" i="1"/>
  <c r="C1487" i="1"/>
  <c r="G1487" i="1" s="1"/>
  <c r="H1486" i="1"/>
  <c r="D1486" i="1"/>
  <c r="C1486" i="1"/>
  <c r="D1485" i="1"/>
  <c r="C1485" i="1"/>
  <c r="H1485" i="1" s="1"/>
  <c r="D1484" i="1"/>
  <c r="C1484" i="1"/>
  <c r="G1484" i="1" s="1"/>
  <c r="H1483" i="1"/>
  <c r="D1483" i="1"/>
  <c r="C1483" i="1"/>
  <c r="G1483" i="1" s="1"/>
  <c r="H1482" i="1"/>
  <c r="D1482" i="1"/>
  <c r="C1482" i="1"/>
  <c r="D1481" i="1"/>
  <c r="C1481" i="1"/>
  <c r="H1481" i="1" s="1"/>
  <c r="D1480" i="1"/>
  <c r="C1480" i="1"/>
  <c r="G1480" i="1" s="1"/>
  <c r="H1479" i="1"/>
  <c r="D1479" i="1"/>
  <c r="C1479" i="1"/>
  <c r="G1479" i="1" s="1"/>
  <c r="H1478" i="1"/>
  <c r="D1478" i="1"/>
  <c r="C1478" i="1"/>
  <c r="D1477" i="1"/>
  <c r="C1477" i="1"/>
  <c r="H1477" i="1" s="1"/>
  <c r="D1476" i="1"/>
  <c r="C1476" i="1"/>
  <c r="G1476" i="1" s="1"/>
  <c r="H1475" i="1"/>
  <c r="D1475" i="1"/>
  <c r="C1475" i="1"/>
  <c r="G1475" i="1" s="1"/>
  <c r="H1474" i="1"/>
  <c r="D1474" i="1"/>
  <c r="C1474" i="1"/>
  <c r="D1473" i="1"/>
  <c r="C1473" i="1"/>
  <c r="H1473" i="1" s="1"/>
  <c r="D1472" i="1"/>
  <c r="C1472" i="1"/>
  <c r="G1472" i="1" s="1"/>
  <c r="H1471" i="1"/>
  <c r="D1471" i="1"/>
  <c r="C1471" i="1"/>
  <c r="G1471" i="1" s="1"/>
  <c r="H1470" i="1"/>
  <c r="D1470" i="1"/>
  <c r="C1470" i="1"/>
  <c r="D1469" i="1"/>
  <c r="C1469" i="1"/>
  <c r="H1469" i="1" s="1"/>
  <c r="D1468" i="1"/>
  <c r="C1468" i="1"/>
  <c r="G1468" i="1" s="1"/>
  <c r="H1467" i="1"/>
  <c r="D1467" i="1"/>
  <c r="C1467" i="1"/>
  <c r="G1467" i="1" s="1"/>
  <c r="H1466" i="1"/>
  <c r="D1466" i="1"/>
  <c r="C1466" i="1"/>
  <c r="D1465" i="1"/>
  <c r="C1465" i="1"/>
  <c r="H1465" i="1" s="1"/>
  <c r="D1464" i="1"/>
  <c r="C1464" i="1"/>
  <c r="G1464" i="1" s="1"/>
  <c r="H1463" i="1"/>
  <c r="D1463" i="1"/>
  <c r="C1463" i="1"/>
  <c r="G1463" i="1" s="1"/>
  <c r="H1462" i="1"/>
  <c r="D1462" i="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H1389" i="1" s="1"/>
  <c r="C1389" i="1"/>
  <c r="D1388" i="1"/>
  <c r="H1388" i="1" s="1"/>
  <c r="C1388" i="1"/>
  <c r="D1387" i="1"/>
  <c r="H1387" i="1" s="1"/>
  <c r="C1387" i="1"/>
  <c r="H1386" i="1"/>
  <c r="G1386" i="1"/>
  <c r="D1386" i="1"/>
  <c r="C1386" i="1"/>
  <c r="H1385" i="1"/>
  <c r="D1385" i="1"/>
  <c r="C1385" i="1"/>
  <c r="G1384"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G1368" i="1"/>
  <c r="D1368" i="1"/>
  <c r="H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D1312" i="1"/>
  <c r="H1312" i="1" s="1"/>
  <c r="C1312" i="1"/>
  <c r="D1311" i="1"/>
  <c r="H1311" i="1" s="1"/>
  <c r="C1311" i="1"/>
  <c r="H1310" i="1"/>
  <c r="G1310" i="1"/>
  <c r="D1310" i="1"/>
  <c r="C1310" i="1"/>
  <c r="H1309" i="1"/>
  <c r="G1309" i="1"/>
  <c r="D1309" i="1"/>
  <c r="C1309" i="1"/>
  <c r="H1308" i="1"/>
  <c r="G1308" i="1"/>
  <c r="D1308" i="1"/>
  <c r="C1308" i="1"/>
  <c r="H1307" i="1"/>
  <c r="G1307" i="1"/>
  <c r="D1307" i="1"/>
  <c r="C1307" i="1"/>
  <c r="H1306" i="1"/>
  <c r="G1306" i="1"/>
  <c r="D1306" i="1"/>
  <c r="C1306" i="1"/>
  <c r="G1305"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G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G1265" i="1"/>
  <c r="D1265" i="1"/>
  <c r="H1265" i="1" s="1"/>
  <c r="C1265" i="1"/>
  <c r="C1264" i="1"/>
  <c r="H1263" i="1"/>
  <c r="G1263" i="1"/>
  <c r="D1263" i="1"/>
  <c r="C1263" i="1"/>
  <c r="H1262" i="1"/>
  <c r="G1262" i="1"/>
  <c r="D1262" i="1"/>
  <c r="C1262" i="1"/>
  <c r="D1261" i="1"/>
  <c r="H1261" i="1" s="1"/>
  <c r="C1261" i="1"/>
  <c r="D1260" i="1"/>
  <c r="H1260" i="1" s="1"/>
  <c r="C1260" i="1"/>
  <c r="C1259" i="1"/>
  <c r="H1258" i="1"/>
  <c r="G1258" i="1"/>
  <c r="D1258" i="1"/>
  <c r="C1258" i="1"/>
  <c r="G1257" i="1"/>
  <c r="D1257" i="1"/>
  <c r="H1257" i="1" s="1"/>
  <c r="C1257" i="1"/>
  <c r="G1256" i="1"/>
  <c r="D1256" i="1"/>
  <c r="H1256" i="1" s="1"/>
  <c r="C1256" i="1"/>
  <c r="H1254" i="1"/>
  <c r="G1254" i="1"/>
  <c r="D1254" i="1"/>
  <c r="C1254" i="1"/>
  <c r="H1253" i="1"/>
  <c r="G1253" i="1"/>
  <c r="D1253" i="1"/>
  <c r="C1253" i="1"/>
  <c r="H1252" i="1"/>
  <c r="G1252" i="1"/>
  <c r="D1252" i="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D1092" i="1"/>
  <c r="G1092" i="1" s="1"/>
  <c r="C1092" i="1"/>
  <c r="H1091" i="1"/>
  <c r="G1091" i="1"/>
  <c r="D1091" i="1"/>
  <c r="C1091" i="1"/>
  <c r="H1090" i="1"/>
  <c r="D1090" i="1"/>
  <c r="G1090" i="1" s="1"/>
  <c r="C1090" i="1"/>
  <c r="H1089" i="1"/>
  <c r="G1089" i="1"/>
  <c r="D1089" i="1"/>
  <c r="C1089" i="1"/>
  <c r="H1088" i="1"/>
  <c r="G1088" i="1"/>
  <c r="D1088" i="1"/>
  <c r="C1088"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H1030" i="1"/>
  <c r="G1030" i="1"/>
  <c r="D1030" i="1"/>
  <c r="C1030" i="1"/>
  <c r="H1029" i="1"/>
  <c r="G1029" i="1"/>
  <c r="D1029" i="1"/>
  <c r="C1029" i="1"/>
  <c r="H1028" i="1"/>
  <c r="G1028" i="1"/>
  <c r="D1028" i="1"/>
  <c r="C1028" i="1"/>
  <c r="D1027" i="1"/>
  <c r="H1027" i="1" s="1"/>
  <c r="C1027" i="1"/>
  <c r="D1026" i="1"/>
  <c r="H1026" i="1" s="1"/>
  <c r="C1026"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D648" i="1"/>
  <c r="G648" i="1" s="1"/>
  <c r="C648" i="1"/>
  <c r="H647" i="1"/>
  <c r="D647" i="1"/>
  <c r="G647" i="1" s="1"/>
  <c r="C647" i="1"/>
  <c r="D646" i="1"/>
  <c r="G646" i="1" s="1"/>
  <c r="C646" i="1"/>
  <c r="H645" i="1"/>
  <c r="G645" i="1"/>
  <c r="D645" i="1"/>
  <c r="C645" i="1"/>
  <c r="C642" i="1"/>
  <c r="H636" i="1"/>
  <c r="G636" i="1"/>
  <c r="D636" i="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D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G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2" i="1"/>
  <c r="D421" i="1"/>
  <c r="H421" i="1" s="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D405" i="1"/>
  <c r="H404" i="1"/>
  <c r="G404" i="1"/>
  <c r="D404" i="1"/>
  <c r="C404" i="1"/>
  <c r="H403" i="1"/>
  <c r="G403" i="1"/>
  <c r="D403" i="1"/>
  <c r="C403" i="1"/>
  <c r="C402"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D300" i="1"/>
  <c r="C300" i="1"/>
  <c r="G300" i="1" s="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D195" i="1"/>
  <c r="G195" i="1" s="1"/>
  <c r="C195" i="1"/>
  <c r="H194" i="1"/>
  <c r="G194" i="1"/>
  <c r="D194" i="1"/>
  <c r="C194" i="1"/>
  <c r="H193"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D185" i="1"/>
  <c r="H184" i="1"/>
  <c r="G184" i="1"/>
  <c r="D184" i="1"/>
  <c r="C184" i="1"/>
  <c r="D183" i="1"/>
  <c r="H183" i="1" s="1"/>
  <c r="C183" i="1"/>
  <c r="D182" i="1"/>
  <c r="G182" i="1" s="1"/>
  <c r="C182" i="1"/>
  <c r="D181" i="1"/>
  <c r="H181" i="1" s="1"/>
  <c r="C181" i="1"/>
  <c r="D180" i="1"/>
  <c r="G180" i="1" s="1"/>
  <c r="C180" i="1"/>
  <c r="H179" i="1"/>
  <c r="G179" i="1"/>
  <c r="D179" i="1"/>
  <c r="C179" i="1"/>
  <c r="D178" i="1"/>
  <c r="H178" i="1" s="1"/>
  <c r="C178" i="1"/>
  <c r="D177" i="1"/>
  <c r="G177" i="1" s="1"/>
  <c r="C177" i="1"/>
  <c r="D176" i="1"/>
  <c r="G176" i="1" s="1"/>
  <c r="C176" i="1"/>
  <c r="D175" i="1"/>
  <c r="H175" i="1" s="1"/>
  <c r="C175" i="1"/>
  <c r="C174" i="1"/>
  <c r="D173" i="1"/>
  <c r="G173" i="1" s="1"/>
  <c r="C173" i="1"/>
  <c r="H172" i="1"/>
  <c r="G172" i="1"/>
  <c r="D172" i="1"/>
  <c r="C172" i="1"/>
  <c r="D171" i="1"/>
  <c r="G171" i="1" s="1"/>
  <c r="C171" i="1"/>
  <c r="H170" i="1"/>
  <c r="G170" i="1"/>
  <c r="D170" i="1"/>
  <c r="C170" i="1"/>
  <c r="H169" i="1"/>
  <c r="G169" i="1"/>
  <c r="D169" i="1"/>
  <c r="C169" i="1"/>
  <c r="D168" i="1"/>
  <c r="H168" i="1" s="1"/>
  <c r="C168" i="1"/>
  <c r="D167" i="1"/>
  <c r="H167" i="1" s="1"/>
  <c r="C167"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G57" i="1"/>
  <c r="D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260" i="1" l="1"/>
  <c r="G1261" i="1"/>
  <c r="C423" i="1"/>
  <c r="H423" i="1"/>
  <c r="G1683" i="1"/>
  <c r="C1681" i="1"/>
  <c r="G1639" i="1"/>
  <c r="G1638" i="1"/>
  <c r="H1636" i="1"/>
  <c r="H1634" i="1"/>
  <c r="H1620" i="1"/>
  <c r="H1612" i="1"/>
  <c r="G1593" i="1"/>
  <c r="H1607" i="1"/>
  <c r="H1602" i="1"/>
  <c r="G1602" i="1"/>
  <c r="G1605" i="1"/>
  <c r="H1583" i="1"/>
  <c r="G1583" i="1"/>
  <c r="C1585" i="1"/>
  <c r="H1586" i="1"/>
  <c r="D1538" i="1"/>
  <c r="D1539" i="1"/>
  <c r="H1538" i="1"/>
  <c r="C1540" i="1"/>
  <c r="G1540" i="1" s="1"/>
  <c r="C1539" i="1"/>
  <c r="I30" i="3"/>
  <c r="D1510" i="1"/>
  <c r="G1511" i="1"/>
  <c r="D1511" i="1"/>
  <c r="H1511" i="1" s="1"/>
  <c r="F115" i="6"/>
  <c r="G1385" i="1"/>
  <c r="G1389" i="1"/>
  <c r="G1388" i="1"/>
  <c r="F260" i="5"/>
  <c r="E303" i="9"/>
  <c r="B303" i="9" s="1"/>
  <c r="G1387" i="1"/>
  <c r="G1340" i="1"/>
  <c r="G1314" i="1"/>
  <c r="G1312" i="1"/>
  <c r="G1311" i="1"/>
  <c r="H1291" i="1"/>
  <c r="H1264" i="1"/>
  <c r="G1264" i="1"/>
  <c r="E255" i="5"/>
  <c r="D1259" i="1" s="1"/>
  <c r="E304" i="9"/>
  <c r="B304" i="9" s="1"/>
  <c r="G1184" i="1"/>
  <c r="G1182" i="1"/>
  <c r="G1183" i="1"/>
  <c r="G1165" i="1"/>
  <c r="H1087" i="1"/>
  <c r="G1057" i="1"/>
  <c r="G1059" i="1"/>
  <c r="G1033" i="1"/>
  <c r="G1027" i="1"/>
  <c r="G1026" i="1"/>
  <c r="D1017" i="1"/>
  <c r="H1017" i="1" s="1"/>
  <c r="G1024" i="1"/>
  <c r="G1025" i="1"/>
  <c r="G731" i="1"/>
  <c r="G729" i="1"/>
  <c r="B238" i="9"/>
  <c r="E51" i="9"/>
  <c r="B51" i="9" s="1"/>
  <c r="G727" i="1"/>
  <c r="G717" i="1"/>
  <c r="G677" i="1"/>
  <c r="F656" i="4"/>
  <c r="G649" i="1"/>
  <c r="H646" i="1"/>
  <c r="G299" i="1"/>
  <c r="G423" i="1"/>
  <c r="G416" i="1"/>
  <c r="G415" i="1"/>
  <c r="G421" i="1"/>
  <c r="E294" i="9"/>
  <c r="B294" i="9" s="1"/>
  <c r="E312" i="9"/>
  <c r="B312" i="9" s="1"/>
  <c r="E324" i="9"/>
  <c r="B324" i="9" s="1"/>
  <c r="E307" i="9"/>
  <c r="B307" i="9" s="1"/>
  <c r="E320" i="9"/>
  <c r="B320" i="9" s="1"/>
  <c r="E311" i="9"/>
  <c r="B311" i="9" s="1"/>
  <c r="E322" i="9"/>
  <c r="B322" i="9" s="1"/>
  <c r="E326" i="9"/>
  <c r="B326" i="9" s="1"/>
  <c r="E329" i="9"/>
  <c r="B329" i="9" s="1"/>
  <c r="H212" i="1"/>
  <c r="G212" i="1"/>
  <c r="E202" i="4"/>
  <c r="D198" i="1" s="1"/>
  <c r="F216" i="4"/>
  <c r="D190" i="1"/>
  <c r="E164" i="4"/>
  <c r="G183" i="1"/>
  <c r="H182" i="1"/>
  <c r="G181" i="1"/>
  <c r="E52" i="9"/>
  <c r="B52" i="9" s="1"/>
  <c r="H180" i="1"/>
  <c r="G178" i="1"/>
  <c r="H177" i="1"/>
  <c r="D174" i="1"/>
  <c r="H174" i="1" s="1"/>
  <c r="H176" i="1"/>
  <c r="G175" i="1"/>
  <c r="H173" i="1"/>
  <c r="H171" i="1"/>
  <c r="G168" i="1"/>
  <c r="G167" i="1"/>
  <c r="H156" i="1"/>
  <c r="G156" i="1"/>
  <c r="E153" i="4"/>
  <c r="D149" i="1" s="1"/>
  <c r="E48" i="9"/>
  <c r="B48" i="9" s="1"/>
  <c r="F237" i="9"/>
  <c r="B237" i="9" s="1"/>
  <c r="H130" i="1"/>
  <c r="G130" i="1"/>
  <c r="F134" i="4"/>
  <c r="G108" i="1"/>
  <c r="G113" i="1"/>
  <c r="E106" i="4"/>
  <c r="D102" i="1" s="1"/>
  <c r="H79" i="1"/>
  <c r="G79" i="1"/>
  <c r="F83" i="4"/>
  <c r="E82" i="4"/>
  <c r="D78" i="1" s="1"/>
  <c r="F236" i="9"/>
  <c r="B236" i="9" s="1"/>
  <c r="E31" i="9"/>
  <c r="B31" i="9" s="1"/>
  <c r="E36" i="9"/>
  <c r="B36" i="9" s="1"/>
  <c r="I1574" i="1"/>
  <c r="G1666" i="1"/>
  <c r="H1666" i="1"/>
  <c r="F609" i="4"/>
  <c r="D597" i="4"/>
  <c r="J1543" i="1"/>
  <c r="H1544" i="1"/>
  <c r="I1544" i="1" s="1"/>
  <c r="G1550" i="1"/>
  <c r="G1554" i="1"/>
  <c r="G1558" i="1"/>
  <c r="I1558" i="1" s="1"/>
  <c r="G1562" i="1"/>
  <c r="J1566" i="1"/>
  <c r="J1570" i="1"/>
  <c r="G1575" i="1"/>
  <c r="I1575" i="1" s="1"/>
  <c r="J1579" i="1"/>
  <c r="G1584" i="1"/>
  <c r="G1587" i="1"/>
  <c r="H1604" i="1"/>
  <c r="G1606" i="1"/>
  <c r="G1625" i="1"/>
  <c r="G1630" i="1"/>
  <c r="G1664" i="1"/>
  <c r="H1664" i="1"/>
  <c r="G1672" i="1"/>
  <c r="H1672" i="1"/>
  <c r="G1680" i="1"/>
  <c r="H1680" i="1"/>
  <c r="D164" i="4"/>
  <c r="F165" i="4"/>
  <c r="F309" i="4"/>
  <c r="F581" i="4"/>
  <c r="D571" i="4"/>
  <c r="F585" i="4"/>
  <c r="D584" i="4"/>
  <c r="G1674" i="1"/>
  <c r="H1674" i="1"/>
  <c r="G1682" i="1"/>
  <c r="H1682" i="1"/>
  <c r="F431" i="4"/>
  <c r="I22" i="3"/>
  <c r="C185" i="1"/>
  <c r="C393" i="1"/>
  <c r="C405" i="1"/>
  <c r="C425" i="1"/>
  <c r="C603" i="1"/>
  <c r="G1462" i="1"/>
  <c r="H1464" i="1"/>
  <c r="G1466" i="1"/>
  <c r="H1468" i="1"/>
  <c r="G1470" i="1"/>
  <c r="H1472" i="1"/>
  <c r="G1474" i="1"/>
  <c r="H1476" i="1"/>
  <c r="G1478" i="1"/>
  <c r="H1480" i="1"/>
  <c r="G1482" i="1"/>
  <c r="H1484" i="1"/>
  <c r="G1486" i="1"/>
  <c r="H1488" i="1"/>
  <c r="G1490" i="1"/>
  <c r="H1492" i="1"/>
  <c r="G1494" i="1"/>
  <c r="H1496" i="1"/>
  <c r="G1498" i="1"/>
  <c r="H1500" i="1"/>
  <c r="G1502" i="1"/>
  <c r="H1504" i="1"/>
  <c r="G1506" i="1"/>
  <c r="H1508" i="1"/>
  <c r="H1512" i="1"/>
  <c r="G1514" i="1"/>
  <c r="H1516" i="1"/>
  <c r="G1518" i="1"/>
  <c r="H1520" i="1"/>
  <c r="G1522" i="1"/>
  <c r="H1524" i="1"/>
  <c r="G1526" i="1"/>
  <c r="H1528" i="1"/>
  <c r="G1530" i="1"/>
  <c r="H1532" i="1"/>
  <c r="G1534" i="1"/>
  <c r="H1536" i="1"/>
  <c r="G1538" i="1"/>
  <c r="H1540" i="1"/>
  <c r="H1549" i="1"/>
  <c r="I1549" i="1" s="1"/>
  <c r="J1549" i="1"/>
  <c r="H1550" i="1"/>
  <c r="G1551" i="1"/>
  <c r="I1551" i="1" s="1"/>
  <c r="H1553" i="1"/>
  <c r="I1553" i="1" s="1"/>
  <c r="J1553" i="1"/>
  <c r="H1554" i="1"/>
  <c r="G1555" i="1"/>
  <c r="H1557" i="1"/>
  <c r="I1557" i="1" s="1"/>
  <c r="J1557" i="1"/>
  <c r="H1558" i="1"/>
  <c r="G1559" i="1"/>
  <c r="I1559" i="1" s="1"/>
  <c r="H1561" i="1"/>
  <c r="I1561" i="1" s="1"/>
  <c r="J1561" i="1"/>
  <c r="H1562" i="1"/>
  <c r="G1563" i="1"/>
  <c r="G1565" i="1"/>
  <c r="I1565" i="1" s="1"/>
  <c r="G1569" i="1"/>
  <c r="I1569" i="1" s="1"/>
  <c r="H1574" i="1"/>
  <c r="J1574" i="1"/>
  <c r="H1575" i="1"/>
  <c r="G1576" i="1"/>
  <c r="I1576" i="1" s="1"/>
  <c r="G1578" i="1"/>
  <c r="G1601" i="1"/>
  <c r="D7" i="4"/>
  <c r="F39" i="4"/>
  <c r="I35" i="3"/>
  <c r="D1571" i="1"/>
  <c r="I36" i="3"/>
  <c r="D1577" i="1"/>
  <c r="H1577" i="1" s="1"/>
  <c r="J1551" i="1"/>
  <c r="J1559" i="1"/>
  <c r="J1576" i="1"/>
  <c r="G1582" i="1"/>
  <c r="D49" i="4"/>
  <c r="F61" i="4"/>
  <c r="E360" i="4"/>
  <c r="F427" i="4"/>
  <c r="E648" i="4"/>
  <c r="D642" i="1" s="1"/>
  <c r="D160" i="1"/>
  <c r="D166" i="1"/>
  <c r="D356" i="1"/>
  <c r="D402" i="1"/>
  <c r="D422" i="1"/>
  <c r="D1012" i="1"/>
  <c r="D1207" i="1"/>
  <c r="G1465" i="1"/>
  <c r="G1469" i="1"/>
  <c r="G1473" i="1"/>
  <c r="G1477" i="1"/>
  <c r="G1481" i="1"/>
  <c r="G1485" i="1"/>
  <c r="G1489" i="1"/>
  <c r="G1493" i="1"/>
  <c r="G1497" i="1"/>
  <c r="G1501" i="1"/>
  <c r="G1505" i="1"/>
  <c r="G1509" i="1"/>
  <c r="G1513" i="1"/>
  <c r="G1517" i="1"/>
  <c r="G1521" i="1"/>
  <c r="G1529" i="1"/>
  <c r="G1533" i="1"/>
  <c r="G1541" i="1"/>
  <c r="I1541" i="1" s="1"/>
  <c r="J1541" i="1"/>
  <c r="G1545" i="1"/>
  <c r="I1545" i="1" s="1"/>
  <c r="J1545" i="1"/>
  <c r="H1556" i="1"/>
  <c r="H1564" i="1"/>
  <c r="I1564" i="1" s="1"/>
  <c r="J1564" i="1"/>
  <c r="H1565" i="1"/>
  <c r="H1568" i="1"/>
  <c r="I1568" i="1" s="1"/>
  <c r="J1568" i="1"/>
  <c r="H1569" i="1"/>
  <c r="H1578" i="1"/>
  <c r="H1581" i="1"/>
  <c r="I1581" i="1" s="1"/>
  <c r="J1581" i="1"/>
  <c r="F255" i="5"/>
  <c r="F17" i="4"/>
  <c r="D82" i="4"/>
  <c r="D125" i="4"/>
  <c r="F135" i="4"/>
  <c r="F141" i="4"/>
  <c r="G24" i="9"/>
  <c r="F202" i="4"/>
  <c r="D230" i="4"/>
  <c r="E273" i="4"/>
  <c r="D269" i="1" s="1"/>
  <c r="D361" i="4"/>
  <c r="E536" i="4"/>
  <c r="G156" i="9"/>
  <c r="E156" i="9" s="1"/>
  <c r="B156" i="9" s="1"/>
  <c r="F607" i="4"/>
  <c r="F71" i="5"/>
  <c r="E70" i="5"/>
  <c r="F136" i="5"/>
  <c r="D135" i="5"/>
  <c r="G315" i="9"/>
  <c r="G316" i="9"/>
  <c r="D147" i="5"/>
  <c r="F150" i="5"/>
  <c r="G339" i="9"/>
  <c r="E339" i="9" s="1"/>
  <c r="B339" i="9" s="1"/>
  <c r="F219" i="5"/>
  <c r="F252" i="5"/>
  <c r="D51" i="8"/>
  <c r="E7" i="4"/>
  <c r="E49" i="4"/>
  <c r="D45" i="1" s="1"/>
  <c r="F160" i="4"/>
  <c r="F263" i="4"/>
  <c r="D262" i="4"/>
  <c r="F322" i="4"/>
  <c r="D321" i="4"/>
  <c r="E373" i="4"/>
  <c r="D368" i="1" s="1"/>
  <c r="F379" i="4"/>
  <c r="E647" i="4"/>
  <c r="D641" i="1" s="1"/>
  <c r="E430" i="4"/>
  <c r="F537" i="4"/>
  <c r="D536" i="4"/>
  <c r="E629" i="4"/>
  <c r="D623" i="1" s="1"/>
  <c r="D647" i="4"/>
  <c r="D7" i="5"/>
  <c r="G336" i="9"/>
  <c r="E336" i="9" s="1"/>
  <c r="B336" i="9" s="1"/>
  <c r="F178" i="5"/>
  <c r="D177" i="5"/>
  <c r="E35" i="6"/>
  <c r="E141" i="6" s="1"/>
  <c r="G210" i="9"/>
  <c r="E210" i="9" s="1"/>
  <c r="B210" i="9" s="1"/>
  <c r="F68" i="4"/>
  <c r="F154" i="4"/>
  <c r="F170" i="4"/>
  <c r="E308" i="4"/>
  <c r="F374" i="4"/>
  <c r="D373" i="4"/>
  <c r="F467" i="4"/>
  <c r="D466" i="4"/>
  <c r="E571" i="4"/>
  <c r="D565" i="1" s="1"/>
  <c r="D274" i="5"/>
  <c r="F277" i="5"/>
  <c r="F5" i="6"/>
  <c r="H27" i="3"/>
  <c r="G346" i="9"/>
  <c r="E346" i="9" s="1"/>
  <c r="H33" i="3"/>
  <c r="E314" i="9"/>
  <c r="B314" i="9" s="1"/>
  <c r="H316" i="9"/>
  <c r="H315" i="9"/>
  <c r="E338" i="9"/>
  <c r="B338" i="9" s="1"/>
  <c r="D35" i="6"/>
  <c r="D129" i="6"/>
  <c r="H310" i="9"/>
  <c r="G310" i="9"/>
  <c r="H309" i="9"/>
  <c r="G309" i="9"/>
  <c r="E309" i="9" s="1"/>
  <c r="B309" i="9" s="1"/>
  <c r="H308" i="9"/>
  <c r="E308" i="9" s="1"/>
  <c r="B308" i="9" s="1"/>
  <c r="G302" i="9"/>
  <c r="E302" i="9" s="1"/>
  <c r="B302" i="9" s="1"/>
  <c r="G301" i="9"/>
  <c r="E301" i="9" s="1"/>
  <c r="B301" i="9" s="1"/>
  <c r="G300" i="9"/>
  <c r="E300" i="9" s="1"/>
  <c r="B300" i="9" s="1"/>
  <c r="L228" i="9"/>
  <c r="F228" i="9" s="1"/>
  <c r="B228"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222" i="9"/>
  <c r="E222" i="9" s="1"/>
  <c r="B222" i="9" s="1"/>
  <c r="G218" i="9"/>
  <c r="E218" i="9" s="1"/>
  <c r="B218" i="9" s="1"/>
  <c r="G214" i="9"/>
  <c r="E214" i="9" s="1"/>
  <c r="B214" i="9" s="1"/>
  <c r="G180" i="9"/>
  <c r="E180" i="9" s="1"/>
  <c r="B180" i="9" s="1"/>
  <c r="H179"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224" i="9"/>
  <c r="E224" i="9" s="1"/>
  <c r="B224" i="9" s="1"/>
  <c r="G216" i="9"/>
  <c r="E216" i="9" s="1"/>
  <c r="B216" i="9" s="1"/>
  <c r="G211" i="9"/>
  <c r="E211" i="9" s="1"/>
  <c r="B211" i="9" s="1"/>
  <c r="G209" i="9"/>
  <c r="E209" i="9" s="1"/>
  <c r="B209" i="9" s="1"/>
  <c r="L207" i="9"/>
  <c r="F207" i="9" s="1"/>
  <c r="B28" i="9"/>
  <c r="B44" i="9"/>
  <c r="B60" i="9"/>
  <c r="B68" i="9"/>
  <c r="B76" i="9"/>
  <c r="B84" i="9"/>
  <c r="B92" i="9"/>
  <c r="B100" i="9"/>
  <c r="G208" i="9"/>
  <c r="E208" i="9" s="1"/>
  <c r="B208" i="9" s="1"/>
  <c r="G220" i="9"/>
  <c r="E220" i="9" s="1"/>
  <c r="B220" i="9" s="1"/>
  <c r="E88" i="5"/>
  <c r="D1093" i="1" s="1"/>
  <c r="F89" i="5"/>
  <c r="E177" i="5"/>
  <c r="D114" i="6"/>
  <c r="D44" i="8"/>
  <c r="B114" i="9"/>
  <c r="B118" i="9"/>
  <c r="E128" i="9"/>
  <c r="B128" i="9" s="1"/>
  <c r="B134" i="9"/>
  <c r="E144" i="9"/>
  <c r="B144" i="9" s="1"/>
  <c r="B150" i="9"/>
  <c r="B162" i="9"/>
  <c r="E168" i="9"/>
  <c r="B168" i="9" s="1"/>
  <c r="E124" i="9"/>
  <c r="B124" i="9" s="1"/>
  <c r="B130" i="9"/>
  <c r="E140" i="9"/>
  <c r="B140" i="9" s="1"/>
  <c r="B146" i="9"/>
  <c r="B158" i="9"/>
  <c r="B166" i="9"/>
  <c r="B235" i="9"/>
  <c r="B251" i="9"/>
  <c r="B267" i="9"/>
  <c r="B283" i="9"/>
  <c r="B239" i="9"/>
  <c r="B255" i="9"/>
  <c r="B271" i="9"/>
  <c r="B287" i="9"/>
  <c r="B259" i="9"/>
  <c r="H1681" i="1" l="1"/>
  <c r="G1681" i="1"/>
  <c r="H1585" i="1"/>
  <c r="G1585" i="1"/>
  <c r="H19" i="9"/>
  <c r="E19" i="9" s="1"/>
  <c r="B19" i="9" s="1"/>
  <c r="G1539" i="1"/>
  <c r="H1539" i="1"/>
  <c r="E251" i="5"/>
  <c r="E176" i="5" s="1"/>
  <c r="D1180" i="1" s="1"/>
  <c r="H1259" i="1"/>
  <c r="G1259" i="1"/>
  <c r="E316" i="9"/>
  <c r="B316" i="9" s="1"/>
  <c r="G1017" i="1"/>
  <c r="F648" i="4"/>
  <c r="H198" i="1"/>
  <c r="G198" i="1"/>
  <c r="G190" i="1"/>
  <c r="H190" i="1"/>
  <c r="G174" i="1"/>
  <c r="F153" i="4"/>
  <c r="H24" i="9"/>
  <c r="E24" i="9" s="1"/>
  <c r="H149" i="1"/>
  <c r="G149" i="1"/>
  <c r="H102" i="1"/>
  <c r="G102" i="1"/>
  <c r="F106" i="4"/>
  <c r="I31" i="3"/>
  <c r="D1537" i="1"/>
  <c r="F129" i="6"/>
  <c r="C1525" i="1"/>
  <c r="F466" i="4"/>
  <c r="C460" i="1"/>
  <c r="H24" i="3"/>
  <c r="F177" i="5"/>
  <c r="C1181" i="1"/>
  <c r="F321" i="4"/>
  <c r="C316" i="1"/>
  <c r="F230" i="4"/>
  <c r="C226" i="1"/>
  <c r="F82" i="4"/>
  <c r="C78" i="1"/>
  <c r="C1621" i="1"/>
  <c r="I39" i="3"/>
  <c r="F274" i="5"/>
  <c r="C1278" i="1"/>
  <c r="F647" i="4"/>
  <c r="C641" i="1"/>
  <c r="D424" i="1"/>
  <c r="E6" i="4"/>
  <c r="D3" i="1"/>
  <c r="F147" i="5"/>
  <c r="C1152" i="1"/>
  <c r="E418" i="4"/>
  <c r="D413" i="1" s="1"/>
  <c r="D355" i="1"/>
  <c r="H405" i="1"/>
  <c r="G405" i="1"/>
  <c r="H28" i="3"/>
  <c r="F35" i="6"/>
  <c r="C1431" i="1"/>
  <c r="D141" i="6"/>
  <c r="D69" i="5"/>
  <c r="E417" i="4"/>
  <c r="D412" i="1" s="1"/>
  <c r="D303" i="1"/>
  <c r="H623" i="1"/>
  <c r="G623" i="1"/>
  <c r="D45" i="8"/>
  <c r="G344" i="9" s="1"/>
  <c r="E344" i="9" s="1"/>
  <c r="B344" i="9" s="1"/>
  <c r="C1628" i="1"/>
  <c r="E69" i="5"/>
  <c r="D1075" i="1"/>
  <c r="E535" i="4"/>
  <c r="D530" i="1"/>
  <c r="H422" i="1"/>
  <c r="G422" i="1"/>
  <c r="D6" i="4"/>
  <c r="C3" i="1"/>
  <c r="F7" i="4"/>
  <c r="H393" i="1"/>
  <c r="G393" i="1"/>
  <c r="D430" i="4"/>
  <c r="F571" i="4"/>
  <c r="C565" i="1"/>
  <c r="I1554" i="1"/>
  <c r="F597" i="4"/>
  <c r="C591" i="1"/>
  <c r="H1093" i="1"/>
  <c r="G1093" i="1"/>
  <c r="H166" i="1"/>
  <c r="G166" i="1"/>
  <c r="F114" i="6"/>
  <c r="H30" i="3"/>
  <c r="C1510" i="1"/>
  <c r="I24" i="3"/>
  <c r="D1181" i="1"/>
  <c r="B207" i="9"/>
  <c r="E310" i="9"/>
  <c r="B310" i="9" s="1"/>
  <c r="B346" i="9"/>
  <c r="E345" i="9"/>
  <c r="I10" i="3" s="1"/>
  <c r="G348" i="9"/>
  <c r="E348" i="9" s="1"/>
  <c r="F70" i="5"/>
  <c r="F536" i="4"/>
  <c r="D535" i="4"/>
  <c r="C530" i="1"/>
  <c r="F262" i="4"/>
  <c r="C258" i="1"/>
  <c r="E315" i="9"/>
  <c r="B315" i="9" s="1"/>
  <c r="F361" i="4"/>
  <c r="D360" i="4"/>
  <c r="C356" i="1"/>
  <c r="D152" i="4"/>
  <c r="D251" i="5"/>
  <c r="D176" i="5" s="1"/>
  <c r="H402" i="1"/>
  <c r="G402" i="1"/>
  <c r="H642" i="1"/>
  <c r="G642" i="1"/>
  <c r="F49" i="4"/>
  <c r="C45" i="1"/>
  <c r="G1571" i="1"/>
  <c r="H1571" i="1"/>
  <c r="H603" i="1"/>
  <c r="G603" i="1"/>
  <c r="H185" i="1"/>
  <c r="G185" i="1"/>
  <c r="F164" i="4"/>
  <c r="C160" i="1"/>
  <c r="I1550" i="1"/>
  <c r="G1577" i="1"/>
  <c r="F373" i="4"/>
  <c r="C368" i="1"/>
  <c r="I28" i="3"/>
  <c r="D1431" i="1"/>
  <c r="F7" i="5"/>
  <c r="H22" i="3"/>
  <c r="D6" i="5"/>
  <c r="C1012" i="1"/>
  <c r="F135" i="5"/>
  <c r="C1140" i="1"/>
  <c r="H269" i="1"/>
  <c r="G269" i="1"/>
  <c r="F125" i="4"/>
  <c r="C121" i="1"/>
  <c r="H1207" i="1"/>
  <c r="G1207" i="1"/>
  <c r="I1578" i="1"/>
  <c r="H425" i="1"/>
  <c r="G425" i="1"/>
  <c r="F584" i="4"/>
  <c r="C578" i="1"/>
  <c r="D308" i="4"/>
  <c r="I1562" i="1"/>
  <c r="E152" i="4"/>
  <c r="I25" i="3" l="1"/>
  <c r="D1255" i="1"/>
  <c r="F176" i="5"/>
  <c r="C1180" i="1"/>
  <c r="H160" i="1"/>
  <c r="G160" i="1"/>
  <c r="H45" i="1"/>
  <c r="G45" i="1"/>
  <c r="H258" i="1"/>
  <c r="G258" i="1"/>
  <c r="D417" i="4"/>
  <c r="F308" i="4"/>
  <c r="C303" i="1"/>
  <c r="H121" i="1"/>
  <c r="G121" i="1"/>
  <c r="D418" i="4"/>
  <c r="F360" i="4"/>
  <c r="C355" i="1"/>
  <c r="H591" i="1"/>
  <c r="G591" i="1"/>
  <c r="I23" i="3"/>
  <c r="D1074" i="1"/>
  <c r="E6" i="5"/>
  <c r="G306" i="9" s="1"/>
  <c r="E306" i="9" s="1"/>
  <c r="B306" i="9" s="1"/>
  <c r="H31" i="3"/>
  <c r="F141" i="6"/>
  <c r="C1537" i="1"/>
  <c r="E422" i="4"/>
  <c r="I17" i="3"/>
  <c r="D2" i="1"/>
  <c r="H1621" i="1"/>
  <c r="G1621" i="1"/>
  <c r="E299" i="4"/>
  <c r="I18" i="3"/>
  <c r="D148" i="1"/>
  <c r="H368" i="1"/>
  <c r="G368" i="1"/>
  <c r="H356" i="1"/>
  <c r="G356" i="1"/>
  <c r="H578" i="1"/>
  <c r="G578" i="1"/>
  <c r="H1140" i="1"/>
  <c r="G1140" i="1"/>
  <c r="H1012" i="1"/>
  <c r="G1012" i="1"/>
  <c r="F251" i="5"/>
  <c r="H25" i="3"/>
  <c r="C1255" i="1"/>
  <c r="H530" i="1"/>
  <c r="G530" i="1"/>
  <c r="E347" i="9"/>
  <c r="B348" i="9"/>
  <c r="G1510" i="1"/>
  <c r="H1510" i="1"/>
  <c r="F430" i="4"/>
  <c r="D639" i="4"/>
  <c r="C424" i="1"/>
  <c r="H3" i="1"/>
  <c r="G3" i="1"/>
  <c r="G1628" i="1"/>
  <c r="H1628" i="1"/>
  <c r="G343" i="9"/>
  <c r="E343" i="9" s="1"/>
  <c r="H1152" i="1"/>
  <c r="G1152" i="1"/>
  <c r="G1278" i="1"/>
  <c r="H1278" i="1"/>
  <c r="H226" i="1"/>
  <c r="G226" i="1"/>
  <c r="H1181" i="1"/>
  <c r="G1181" i="1"/>
  <c r="H460" i="1"/>
  <c r="G460" i="1"/>
  <c r="B24" i="9"/>
  <c r="G299" i="9"/>
  <c r="C1011" i="1"/>
  <c r="D299" i="4"/>
  <c r="F152" i="4"/>
  <c r="H18" i="3"/>
  <c r="C148" i="1"/>
  <c r="D640" i="4"/>
  <c r="F535" i="4"/>
  <c r="C529" i="1"/>
  <c r="D300" i="4"/>
  <c r="F6" i="4"/>
  <c r="H17" i="3"/>
  <c r="D422" i="4"/>
  <c r="C2" i="1"/>
  <c r="E640" i="4"/>
  <c r="D634" i="1" s="1"/>
  <c r="D529" i="1"/>
  <c r="I40" i="3"/>
  <c r="C1622" i="1"/>
  <c r="H11" i="3" s="1"/>
  <c r="G1431" i="1"/>
  <c r="H1431" i="1"/>
  <c r="H9" i="3"/>
  <c r="E639" i="4"/>
  <c r="D633" i="1" s="1"/>
  <c r="K1481" i="9"/>
  <c r="H565" i="1"/>
  <c r="G565" i="1"/>
  <c r="H1075" i="1"/>
  <c r="G1075" i="1"/>
  <c r="F69" i="5"/>
  <c r="H23" i="3"/>
  <c r="C1074" i="1"/>
  <c r="H641" i="1"/>
  <c r="G641" i="1"/>
  <c r="H78" i="1"/>
  <c r="G78" i="1"/>
  <c r="H316" i="1"/>
  <c r="G316" i="1"/>
  <c r="G1525" i="1"/>
  <c r="H1525" i="1"/>
  <c r="F6" i="5" l="1"/>
  <c r="N3" i="9"/>
  <c r="H529" i="1"/>
  <c r="G529" i="1"/>
  <c r="H424" i="1"/>
  <c r="G424" i="1"/>
  <c r="E301" i="4"/>
  <c r="D297" i="1" s="1"/>
  <c r="E423" i="4"/>
  <c r="E424" i="4" s="1"/>
  <c r="D419" i="1" s="1"/>
  <c r="D295" i="1"/>
  <c r="G1537" i="1"/>
  <c r="H1537" i="1"/>
  <c r="H355" i="1"/>
  <c r="G355" i="1"/>
  <c r="F639" i="4"/>
  <c r="C633" i="1"/>
  <c r="G1255" i="1"/>
  <c r="H1255" i="1"/>
  <c r="H303" i="1"/>
  <c r="G303" i="1"/>
  <c r="H1074" i="1"/>
  <c r="G1074" i="1"/>
  <c r="H1622" i="1"/>
  <c r="G1622" i="1"/>
  <c r="H2" i="1"/>
  <c r="G2" i="1"/>
  <c r="F300" i="4"/>
  <c r="C296" i="1"/>
  <c r="F640" i="4"/>
  <c r="C634" i="1"/>
  <c r="D423" i="4"/>
  <c r="F299" i="4"/>
  <c r="D301" i="4"/>
  <c r="C295" i="1"/>
  <c r="E643" i="4"/>
  <c r="D417" i="1"/>
  <c r="F418" i="4"/>
  <c r="C413" i="1"/>
  <c r="H1180" i="1"/>
  <c r="G1180" i="1"/>
  <c r="K3" i="9"/>
  <c r="I9" i="3"/>
  <c r="D424" i="4"/>
  <c r="F422" i="4"/>
  <c r="D643" i="4"/>
  <c r="C417" i="1"/>
  <c r="H148" i="1"/>
  <c r="G148" i="1"/>
  <c r="E342" i="9"/>
  <c r="I11" i="3" s="1"/>
  <c r="B343" i="9"/>
  <c r="E300" i="4"/>
  <c r="H299" i="9"/>
  <c r="E299" i="9" s="1"/>
  <c r="D1011" i="1"/>
  <c r="H8" i="3" s="1"/>
  <c r="F417" i="4"/>
  <c r="C412" i="1"/>
  <c r="G1011" i="1" l="1"/>
  <c r="H1011" i="1"/>
  <c r="B299" i="9"/>
  <c r="M3" i="9"/>
  <c r="H412" i="1"/>
  <c r="G412" i="1"/>
  <c r="H413" i="1"/>
  <c r="G413" i="1"/>
  <c r="D644" i="4"/>
  <c r="D425" i="4"/>
  <c r="F423" i="4"/>
  <c r="C418" i="1"/>
  <c r="G20" i="9"/>
  <c r="H633" i="1"/>
  <c r="G633" i="1"/>
  <c r="E425" i="4"/>
  <c r="D420" i="1" s="1"/>
  <c r="D418" i="1"/>
  <c r="E644" i="4"/>
  <c r="E645" i="4" s="1"/>
  <c r="H20" i="9"/>
  <c r="D296" i="1"/>
  <c r="H296" i="1" s="1"/>
  <c r="H417" i="1"/>
  <c r="G417" i="1"/>
  <c r="D645" i="4"/>
  <c r="F643" i="4"/>
  <c r="C637" i="1"/>
  <c r="H295" i="1"/>
  <c r="G295" i="1"/>
  <c r="H634" i="1"/>
  <c r="G634" i="1"/>
  <c r="C419" i="1"/>
  <c r="F424" i="4"/>
  <c r="D637" i="1"/>
  <c r="F301" i="4"/>
  <c r="C297" i="1"/>
  <c r="D639" i="1" l="1"/>
  <c r="H419" i="1"/>
  <c r="G419" i="1"/>
  <c r="H637" i="1"/>
  <c r="G637" i="1"/>
  <c r="H418" i="1"/>
  <c r="G418" i="1"/>
  <c r="H334" i="9"/>
  <c r="G334" i="9"/>
  <c r="E646" i="4"/>
  <c r="D638" i="1"/>
  <c r="F425" i="4"/>
  <c r="C420" i="1"/>
  <c r="H297" i="1"/>
  <c r="G297" i="1"/>
  <c r="F645" i="4"/>
  <c r="C639" i="1"/>
  <c r="G296" i="1"/>
  <c r="E20" i="9"/>
  <c r="B20" i="9" s="1"/>
  <c r="D646" i="4"/>
  <c r="D649" i="4" s="1"/>
  <c r="F644" i="4"/>
  <c r="C638" i="1"/>
  <c r="E334" i="9" l="1"/>
  <c r="E298" i="9" s="1"/>
  <c r="I8" i="3" s="1"/>
  <c r="H19" i="3"/>
  <c r="F649" i="4"/>
  <c r="C643" i="1"/>
  <c r="H638" i="1"/>
  <c r="G638" i="1"/>
  <c r="H639" i="1"/>
  <c r="G639" i="1"/>
  <c r="E650" i="4"/>
  <c r="D640" i="1"/>
  <c r="F646" i="4"/>
  <c r="D650" i="4"/>
  <c r="C640" i="1"/>
  <c r="H420" i="1"/>
  <c r="G420" i="1"/>
  <c r="E649" i="4"/>
  <c r="B334" i="9" l="1"/>
  <c r="G297" i="9"/>
  <c r="E297" i="9" s="1"/>
  <c r="B297" i="9" s="1"/>
  <c r="D644" i="1"/>
  <c r="I20" i="3"/>
  <c r="I19" i="3"/>
  <c r="D643" i="1"/>
  <c r="H643" i="1" s="1"/>
  <c r="H640" i="1"/>
  <c r="G640" i="1"/>
  <c r="F650" i="4"/>
  <c r="H20" i="3"/>
  <c r="C644" i="1"/>
  <c r="H7" i="3" l="1"/>
  <c r="J3" i="9" s="1"/>
  <c r="H644" i="1"/>
  <c r="G644" i="1"/>
  <c r="G643" i="1"/>
  <c r="G295" i="9" l="1"/>
  <c r="L293" i="9"/>
  <c r="F293" i="9" s="1"/>
  <c r="H295" i="9"/>
  <c r="G18" i="9"/>
  <c r="H18" i="9"/>
  <c r="L16" i="9"/>
  <c r="H15" i="9"/>
  <c r="K8" i="9"/>
  <c r="J13" i="9"/>
  <c r="H21" i="9"/>
  <c r="G16" i="9"/>
  <c r="I5" i="9"/>
  <c r="I8" i="9"/>
  <c r="M15" i="9"/>
  <c r="H17" i="9"/>
  <c r="K7" i="9"/>
  <c r="I12" i="9"/>
  <c r="J7" i="9"/>
  <c r="I11" i="9"/>
  <c r="J6" i="9"/>
  <c r="K12" i="9"/>
  <c r="J8" i="9"/>
  <c r="H16" i="9"/>
  <c r="J11" i="9"/>
  <c r="K6" i="9"/>
  <c r="K11" i="9"/>
  <c r="L15" i="9"/>
  <c r="K10" i="9"/>
  <c r="K9" i="9"/>
  <c r="I6" i="9"/>
  <c r="G22" i="9"/>
  <c r="M16" i="9"/>
  <c r="I9" i="9"/>
  <c r="J10" i="9"/>
  <c r="J5" i="9"/>
  <c r="G17" i="9"/>
  <c r="J17" i="9"/>
  <c r="I7" i="9"/>
  <c r="K5" i="9"/>
  <c r="G15" i="9"/>
  <c r="H22" i="9"/>
  <c r="I17" i="9"/>
  <c r="G21" i="9"/>
  <c r="J12" i="9"/>
  <c r="I13" i="9"/>
  <c r="K13" i="9"/>
  <c r="J9" i="9"/>
  <c r="E15" i="9" l="1"/>
  <c r="E21" i="9"/>
  <c r="B21" i="9" s="1"/>
  <c r="E295" i="9"/>
  <c r="B295" i="9" s="1"/>
  <c r="F15" i="9"/>
  <c r="E7" i="9"/>
  <c r="B7" i="9" s="1"/>
  <c r="E10" i="9"/>
  <c r="B10" i="9" s="1"/>
  <c r="E6" i="9"/>
  <c r="B6" i="9" s="1"/>
  <c r="E17" i="9"/>
  <c r="B17" i="9" s="1"/>
  <c r="E5" i="9"/>
  <c r="E18" i="9"/>
  <c r="B18" i="9" s="1"/>
  <c r="E22" i="9"/>
  <c r="B22" i="9" s="1"/>
  <c r="E11" i="9"/>
  <c r="B11" i="9" s="1"/>
  <c r="E16" i="9"/>
  <c r="F16" i="9"/>
  <c r="B293" i="9"/>
  <c r="F23" i="9"/>
  <c r="E13" i="9"/>
  <c r="B13" i="9" s="1"/>
  <c r="E9" i="9"/>
  <c r="B9" i="9" s="1"/>
  <c r="E12" i="9"/>
  <c r="B12" i="9" s="1"/>
  <c r="E8" i="9"/>
  <c r="B8" i="9" s="1"/>
  <c r="B15" i="9" l="1"/>
  <c r="E23" i="9"/>
  <c r="I7" i="3" s="1"/>
  <c r="F14" i="9"/>
  <c r="F3" i="9" s="1"/>
  <c r="B5" i="9"/>
  <c r="E4" i="9"/>
  <c r="B16" i="9"/>
  <c r="E14" i="9"/>
  <c r="I13" i="3" s="1"/>
  <c r="E3" i="9" l="1"/>
</calcChain>
</file>

<file path=xl/sharedStrings.xml><?xml version="1.0" encoding="utf-8"?>
<sst xmlns="http://schemas.openxmlformats.org/spreadsheetml/2006/main" count="4733" uniqueCount="3657">
  <si>
    <t>Obveznik:</t>
  </si>
  <si>
    <t>48890 - DJEČJI VRTIĆ MASLAČAK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</si>
  <si>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</si>
  <si>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</si>
  <si>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</si>
  <si>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</si>
  <si>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</si>
  <si>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</si>
  <si>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</si>
  <si>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</si>
  <si>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</si>
  <si>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</si>
  <si>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</si>
  <si>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</si>
  <si>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</si>
  <si>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</si>
  <si>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</si>
  <si>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</si>
  <si>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</si>
  <si>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</si>
  <si>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</si>
  <si>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</si>
  <si>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</si>
  <si>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</si>
  <si>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</si>
  <si>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</si>
  <si>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</si>
  <si>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</si>
  <si>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</si>
  <si>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</si>
  <si>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</si>
  <si>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</si>
  <si>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</si>
  <si>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</si>
  <si>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</si>
  <si>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</si>
  <si>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</si>
  <si>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</si>
  <si>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</si>
  <si>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</si>
  <si>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</si>
  <si>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</si>
  <si>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</si>
  <si>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</si>
  <si>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</si>
  <si>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</si>
  <si>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</si>
  <si>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</si>
  <si>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</si>
  <si>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</si>
  <si>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</si>
  <si>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</si>
  <si>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</si>
  <si>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</si>
  <si>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</si>
  <si>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</si>
  <si>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</si>
  <si>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</si>
  <si>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</si>
  <si>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</si>
  <si>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</si>
  <si>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</si>
  <si>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</si>
  <si>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</si>
  <si>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</si>
  <si>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</si>
  <si>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</si>
  <si>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</si>
  <si>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</si>
  <si>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</si>
  <si>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</si>
  <si>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</si>
  <si>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</si>
  <si>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</si>
  <si>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</si>
  <si>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</si>
  <si>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</si>
  <si>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</si>
  <si>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</si>
  <si>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</si>
  <si>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</si>
  <si>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</si>
  <si>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</si>
  <si>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</si>
  <si>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</si>
  <si>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</si>
  <si>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</si>
  <si>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</si>
  <si>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</si>
  <si>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</si>
  <si>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</si>
  <si>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</si>
  <si>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</si>
  <si>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</si>
  <si>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</si>
  <si>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</si>
  <si>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</si>
  <si>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</si>
  <si>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</si>
  <si>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</si>
  <si>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</si>
  <si>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</si>
  <si>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</si>
  <si>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</si>
  <si>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</si>
  <si>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</si>
  <si>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</si>
  <si>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</si>
  <si>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</si>
  <si>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</si>
  <si>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</si>
  <si>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</si>
  <si>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</si>
  <si>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</si>
  <si>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</si>
  <si>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</si>
  <si>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</si>
  <si>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</si>
  <si>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</si>
  <si>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</si>
  <si>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</si>
  <si>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</si>
  <si>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</si>
  <si>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</si>
  <si>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</si>
  <si>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</si>
  <si>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</si>
  <si>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</si>
  <si>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</si>
  <si>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</si>
  <si>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</si>
  <si>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</si>
  <si>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</si>
  <si>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</si>
  <si>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</si>
  <si>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</si>
  <si>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</si>
  <si>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</si>
  <si>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</si>
  <si>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</si>
  <si>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</si>
  <si>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</si>
  <si>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</si>
  <si>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</si>
  <si>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</si>
  <si>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</si>
  <si>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</si>
  <si>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</si>
  <si>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</si>
  <si>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</si>
  <si>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</si>
  <si>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</si>
  <si>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</si>
  <si>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</si>
  <si>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</si>
  <si>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</si>
  <si>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</si>
  <si>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</si>
  <si>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</si>
  <si>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</si>
  <si>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</si>
  <si>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</si>
  <si>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</si>
  <si>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</si>
  <si>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</si>
  <si>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</si>
  <si>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</si>
  <si>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</si>
  <si>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</si>
  <si>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</si>
  <si>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</si>
  <si>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</si>
  <si>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</si>
  <si>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</si>
  <si>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</si>
  <si>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</si>
  <si>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</si>
  <si>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</si>
  <si>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</si>
  <si>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</si>
  <si>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</si>
  <si>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</si>
  <si>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</si>
  <si>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</si>
  <si>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</si>
  <si>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</si>
  <si>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</si>
  <si>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</si>
  <si>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</si>
  <si>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</si>
  <si>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</si>
  <si>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</si>
  <si>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</si>
  <si>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</si>
  <si>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</si>
  <si>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</si>
  <si>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</si>
  <si>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</si>
  <si>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</si>
  <si>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</si>
  <si>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</si>
  <si>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</si>
  <si>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</si>
  <si>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</si>
  <si>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</si>
  <si>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</si>
  <si>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</si>
  <si>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</si>
  <si>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</si>
  <si>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</si>
  <si>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</si>
  <si>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</si>
  <si>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</si>
  <si>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</si>
  <si>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</si>
  <si>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</si>
  <si>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</si>
  <si>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</si>
  <si>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</si>
  <si>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</si>
  <si>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</si>
  <si>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</si>
  <si>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</si>
  <si>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</si>
  <si>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</si>
  <si>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</si>
  <si>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</si>
  <si>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</si>
  <si>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</si>
  <si>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</si>
  <si>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</si>
  <si>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</si>
  <si>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</si>
  <si>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</si>
  <si>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</si>
  <si>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</si>
  <si>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</si>
  <si>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</si>
  <si>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</si>
  <si>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</si>
  <si>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</si>
  <si>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</si>
  <si>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</si>
  <si>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</si>
  <si>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</si>
  <si>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</si>
  <si>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</si>
  <si>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</si>
  <si>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</si>
  <si>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</si>
  <si>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</si>
  <si>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</si>
  <si>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</si>
  <si>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</si>
  <si>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</si>
  <si>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</si>
  <si>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</si>
  <si>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</si>
  <si>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</si>
  <si>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</si>
  <si>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</si>
  <si>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</si>
  <si>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</si>
  <si>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</si>
  <si>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</si>
  <si>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</si>
  <si>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</si>
  <si>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</si>
  <si>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</si>
  <si>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</si>
  <si>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</si>
  <si>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</si>
  <si>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</si>
  <si>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</si>
  <si>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</si>
  <si>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</si>
  <si>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</si>
  <si>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</si>
  <si>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</si>
  <si>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</si>
  <si>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</si>
  <si>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</si>
  <si>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</si>
  <si>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</si>
  <si>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</si>
  <si>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</si>
  <si>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</si>
  <si>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</si>
  <si>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</si>
  <si>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</si>
  <si>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</si>
  <si>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</si>
  <si>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</si>
  <si>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</si>
  <si>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</si>
  <si>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</si>
  <si>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</si>
  <si>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</si>
  <si>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</si>
  <si>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</si>
  <si>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</si>
  <si>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</si>
  <si>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</si>
  <si>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</si>
  <si>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</si>
  <si>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</si>
  <si>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</si>
  <si>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</si>
  <si>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</si>
  <si>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</si>
  <si>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</si>
  <si>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</si>
  <si>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</si>
  <si>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</si>
  <si>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</si>
  <si>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</si>
  <si>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</si>
  <si>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</si>
  <si>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</si>
  <si>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</si>
  <si>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</si>
  <si>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</si>
  <si>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</si>
  <si>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</si>
  <si>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</si>
  <si>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</si>
  <si>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</si>
  <si>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</si>
  <si>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</si>
  <si>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</si>
  <si>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</si>
  <si>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</si>
  <si>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</si>
  <si>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</si>
  <si>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</si>
  <si>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</si>
  <si>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</si>
  <si>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</si>
  <si>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</si>
  <si>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</si>
  <si>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</si>
  <si>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</si>
  <si>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</si>
  <si>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</si>
  <si>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</si>
  <si>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</si>
  <si>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</si>
  <si>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</si>
  <si>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</si>
  <si>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</si>
  <si>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</si>
  <si>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</si>
  <si>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</si>
  <si>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</si>
  <si>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</si>
  <si>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</si>
  <si>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</si>
  <si>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</si>
  <si>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</si>
  <si>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</si>
  <si>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</si>
  <si>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</si>
  <si>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</si>
  <si>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</si>
  <si>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</si>
  <si>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</si>
  <si>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</si>
  <si>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</si>
  <si>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</si>
  <si>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</si>
  <si>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</si>
  <si>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</si>
  <si>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</si>
  <si>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</si>
  <si>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</si>
  <si>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</si>
  <si>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</si>
  <si>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</si>
  <si>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</si>
  <si>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</si>
  <si>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</si>
  <si>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</si>
  <si>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</si>
  <si>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</si>
  <si>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</si>
  <si>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</si>
  <si>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</si>
  <si>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</si>
  <si>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</si>
  <si>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</si>
  <si>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</si>
  <si>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</si>
  <si>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</si>
  <si>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</si>
  <si>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</si>
  <si>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</si>
  <si>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</si>
  <si>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</si>
  <si>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</si>
  <si>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</si>
  <si>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</si>
  <si>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</si>
  <si>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</si>
  <si>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</si>
  <si>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</si>
  <si>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</si>
  <si>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</si>
  <si>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</si>
  <si>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</si>
  <si>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</si>
  <si>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</si>
  <si>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</si>
  <si>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</si>
  <si>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</si>
  <si>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</si>
  <si>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</si>
  <si>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</si>
  <si>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</si>
  <si>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</si>
  <si>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</si>
  <si>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</si>
  <si>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</si>
  <si>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</si>
  <si>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</si>
  <si>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</si>
  <si>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</si>
  <si>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</si>
  <si>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</si>
  <si>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</si>
  <si>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</si>
  <si>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</si>
  <si>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</si>
  <si>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</si>
  <si>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</si>
  <si>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</si>
  <si>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</si>
  <si>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</si>
  <si>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</si>
  <si>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</si>
  <si>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</si>
  <si>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</si>
  <si>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</si>
  <si>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</si>
  <si>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</si>
  <si>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</si>
  <si>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</si>
  <si>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</si>
  <si>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</si>
  <si>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</si>
  <si>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</si>
  <si>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</si>
  <si>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</si>
  <si>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</si>
  <si>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</si>
  <si>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</si>
  <si>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</si>
  <si>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</si>
  <si>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</si>
  <si>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</si>
  <si>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</si>
  <si>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</si>
  <si>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</si>
  <si>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</si>
  <si>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</si>
  <si>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</si>
  <si>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</si>
  <si>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</si>
  <si>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</si>
  <si>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</si>
  <si>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</si>
  <si>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</si>
  <si>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</si>
  <si>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</si>
  <si>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</si>
  <si>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</si>
  <si>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</si>
  <si>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</si>
  <si>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</si>
  <si>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</si>
  <si>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</si>
  <si>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</si>
  <si>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</si>
  <si>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</si>
  <si>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</si>
  <si>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</si>
  <si>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</si>
  <si>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</si>
  <si>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</si>
  <si>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</si>
  <si>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</si>
  <si>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</si>
  <si>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</si>
  <si>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</si>
  <si>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</si>
  <si>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</si>
  <si>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</si>
  <si>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</si>
  <si>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</si>
  <si>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</si>
  <si>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</si>
  <si>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</si>
  <si>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</si>
  <si>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</si>
  <si>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</si>
  <si>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</si>
  <si>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</si>
  <si>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</si>
  <si>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</si>
  <si>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</si>
  <si>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</si>
  <si>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</si>
  <si>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</si>
  <si>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</si>
  <si>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</si>
  <si>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</si>
  <si>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</si>
  <si>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</si>
  <si>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</si>
  <si>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</si>
  <si>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</si>
  <si>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</si>
  <si>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</si>
  <si>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</si>
  <si>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</si>
  <si>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</si>
  <si>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</si>
  <si>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</si>
  <si>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</si>
  <si>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</si>
  <si>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</si>
  <si>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</si>
  <si>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</si>
  <si>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</si>
  <si>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</si>
  <si>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</si>
  <si>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</si>
  <si>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</si>
  <si>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</si>
  <si>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</si>
  <si>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</si>
  <si>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</si>
  <si>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</si>
  <si>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</si>
  <si>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</si>
  <si>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</si>
  <si>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</si>
  <si>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</si>
  <si>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</si>
  <si>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</si>
  <si>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</si>
  <si>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</si>
  <si>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</si>
  <si>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</si>
  <si>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</si>
  <si>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</si>
  <si>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</si>
  <si>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</si>
  <si>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</si>
  <si>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</si>
  <si>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</si>
  <si>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</si>
  <si>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</si>
  <si>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</si>
  <si>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</si>
  <si>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</si>
  <si>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</si>
  <si>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</si>
  <si>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</si>
  <si>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</si>
  <si>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</si>
  <si>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</si>
  <si>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</si>
  <si>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</si>
  <si>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</si>
  <si>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</si>
  <si>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</si>
  <si>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</si>
  <si>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</si>
  <si>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</si>
  <si>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</si>
  <si>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</si>
  <si>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</si>
  <si>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</si>
  <si>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</si>
  <si>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</si>
  <si>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</si>
  <si>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</si>
  <si>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</si>
  <si>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</si>
  <si>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</si>
  <si>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</si>
  <si>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</si>
  <si>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</si>
  <si>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</si>
  <si>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</si>
  <si>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</si>
  <si>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</si>
  <si>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</si>
  <si>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</si>
  <si>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</si>
  <si>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</si>
  <si>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</si>
  <si>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</si>
  <si>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</si>
  <si>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</si>
  <si>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</si>
  <si>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</si>
  <si>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</si>
  <si>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</si>
  <si>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</si>
  <si>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</si>
  <si>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</si>
  <si>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</si>
  <si>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</si>
  <si>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</si>
  <si>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</si>
  <si>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</si>
  <si>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</si>
  <si>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</si>
  <si>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</si>
  <si>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</si>
  <si>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</si>
  <si>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</si>
  <si>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</si>
  <si>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</si>
  <si>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</si>
  <si>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</si>
  <si>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</si>
  <si>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</si>
  <si>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</si>
  <si>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</si>
  <si>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</si>
  <si>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</si>
  <si>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</si>
  <si>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</si>
  <si>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</si>
  <si>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</si>
  <si>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</si>
  <si>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</si>
  <si>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</si>
  <si>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</si>
  <si>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</si>
  <si>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</si>
  <si>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</si>
  <si>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</si>
  <si>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</si>
  <si>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</si>
  <si>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</si>
  <si>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</si>
  <si>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</si>
  <si>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</si>
  <si>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</si>
  <si>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</si>
  <si>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</si>
  <si>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</si>
  <si>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</si>
  <si>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</si>
  <si>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</si>
  <si>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</si>
  <si>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</si>
  <si>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</si>
  <si>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</si>
  <si>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</si>
  <si>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</si>
  <si>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</si>
  <si>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</si>
  <si>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</si>
  <si>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</si>
  <si>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</si>
  <si>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</si>
  <si>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</si>
  <si>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</si>
  <si>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</si>
  <si>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</si>
  <si>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</si>
  <si>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</si>
  <si>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</si>
  <si>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</si>
  <si>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</si>
  <si>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</si>
  <si>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</si>
  <si>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</si>
  <si>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</si>
  <si>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</si>
  <si>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</si>
  <si>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</si>
  <si>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</si>
  <si>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</si>
  <si>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</si>
  <si>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</si>
  <si>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</si>
  <si>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</si>
  <si>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</si>
  <si>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</si>
  <si>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</si>
  <si>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</si>
  <si>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</si>
  <si>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</si>
  <si>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</si>
  <si>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</si>
  <si>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</si>
  <si>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</si>
  <si>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</si>
  <si>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</si>
  <si>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</si>
  <si>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</si>
  <si>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</si>
  <si>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</si>
  <si>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</si>
  <si>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</si>
  <si>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</si>
  <si>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</si>
  <si>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</si>
  <si>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</si>
  <si>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</si>
  <si>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</si>
  <si>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</si>
  <si>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</si>
  <si>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</si>
  <si>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</si>
  <si>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</si>
  <si>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</si>
  <si>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</si>
  <si>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</si>
  <si>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</si>
  <si>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</si>
  <si>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</si>
  <si>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</si>
  <si>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</si>
  <si>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</si>
  <si>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</si>
  <si>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</si>
  <si>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</si>
  <si>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</si>
  <si>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</si>
  <si>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</si>
  <si>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</si>
  <si>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</si>
  <si>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</si>
  <si>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</si>
  <si>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</si>
  <si>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</si>
  <si>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</si>
  <si>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</si>
  <si>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</si>
  <si>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</si>
  <si>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</si>
  <si>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</si>
  <si>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</si>
  <si>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</si>
  <si>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</si>
  <si>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</si>
  <si>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</si>
  <si>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</si>
  <si>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</si>
  <si>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</si>
  <si>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</si>
  <si>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</si>
  <si>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</si>
  <si>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</si>
  <si>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</si>
  <si>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</si>
  <si>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</si>
  <si>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</si>
  <si>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</si>
  <si>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</si>
  <si>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</si>
  <si>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</si>
  <si>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</si>
  <si>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</si>
  <si>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</si>
  <si>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</si>
  <si>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</si>
  <si>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</si>
  <si>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</si>
  <si>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</si>
  <si>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</si>
  <si>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</si>
  <si>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</si>
  <si>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</si>
  <si>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</si>
  <si>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</si>
  <si>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</si>
  <si>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</si>
  <si>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</si>
  <si>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</si>
  <si>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</si>
  <si>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</si>
  <si>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</si>
  <si>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</si>
  <si>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</si>
  <si>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</si>
  <si>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</si>
  <si>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</si>
  <si>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</si>
  <si>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</si>
  <si>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</si>
  <si>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</si>
  <si>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</si>
  <si>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</si>
  <si>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</si>
  <si>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</si>
  <si>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</si>
  <si>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</si>
  <si>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</si>
  <si>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</si>
  <si>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</si>
  <si>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</si>
  <si>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</si>
  <si>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</si>
  <si>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</si>
  <si>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</si>
  <si>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</si>
  <si>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</si>
  <si>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</si>
  <si>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</si>
  <si>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</si>
  <si>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</si>
  <si>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</si>
  <si>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</si>
  <si>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</si>
  <si>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</si>
  <si>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</si>
  <si>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</si>
  <si>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</si>
  <si>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</si>
  <si>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</si>
  <si>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</si>
  <si>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</si>
  <si>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</si>
  <si>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</si>
  <si>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</si>
  <si>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</si>
  <si>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</si>
  <si>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</si>
  <si>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</si>
  <si>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</si>
  <si>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</si>
  <si>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</si>
  <si>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</si>
  <si>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</si>
  <si>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</si>
  <si>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</si>
  <si>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</si>
  <si>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</si>
  <si>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</si>
  <si>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</si>
  <si>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</si>
  <si>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</si>
  <si>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</si>
  <si>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</si>
  <si>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</si>
  <si>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</si>
  <si>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</si>
  <si>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</si>
  <si>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</si>
  <si>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</si>
  <si>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</si>
  <si>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</si>
  <si>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</si>
  <si>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</si>
  <si>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</si>
  <si>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</si>
  <si>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</si>
  <si>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</si>
  <si>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</si>
  <si>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</si>
  <si>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</si>
  <si>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</si>
  <si>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</si>
  <si>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</si>
  <si>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</si>
  <si>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</si>
  <si>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</si>
  <si>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</si>
  <si>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</si>
  <si>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</si>
  <si>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</si>
  <si>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</si>
  <si>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</si>
  <si>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</si>
  <si>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</si>
  <si>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</si>
  <si>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</si>
  <si>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</si>
  <si>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</si>
  <si>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</si>
  <si>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</si>
  <si>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</si>
  <si>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</si>
  <si>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</si>
  <si>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</si>
  <si>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</si>
  <si>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</si>
  <si>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</si>
  <si>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</si>
  <si>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</si>
  <si>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</si>
  <si>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</si>
  <si>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</si>
  <si>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</si>
  <si>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</si>
  <si>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</si>
  <si>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</si>
  <si>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</si>
  <si>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</si>
  <si>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</si>
  <si>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</si>
  <si>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</si>
  <si>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</si>
  <si>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</si>
  <si>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</si>
  <si>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</si>
  <si>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</si>
  <si>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</si>
  <si>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</si>
  <si>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</si>
  <si>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</si>
  <si>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</si>
  <si>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</si>
  <si>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</si>
  <si>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</si>
  <si>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</si>
  <si>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</si>
  <si>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</si>
  <si>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</si>
  <si>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</si>
  <si>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</si>
  <si>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</si>
  <si>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</si>
  <si>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</si>
  <si>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</si>
  <si>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</si>
  <si>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</si>
  <si>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</si>
  <si>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</si>
  <si>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</si>
  <si>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</si>
  <si>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</si>
  <si>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</si>
  <si>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</si>
  <si>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</si>
  <si>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</si>
  <si>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</si>
  <si>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</si>
  <si>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</si>
  <si>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</si>
  <si>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</si>
  <si>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</si>
  <si>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</si>
  <si>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</si>
  <si>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</si>
  <si>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</si>
  <si>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</si>
  <si>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</si>
  <si>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</si>
  <si>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</si>
  <si>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</si>
  <si>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</si>
  <si>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</si>
  <si>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</si>
  <si>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</si>
  <si>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</si>
  <si>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</si>
  <si>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</si>
  <si>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</si>
  <si>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</si>
  <si>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</si>
  <si>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</si>
  <si>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</si>
  <si>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</si>
  <si>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</si>
  <si>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</si>
  <si>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</si>
  <si>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</si>
  <si>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</si>
  <si>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</si>
  <si>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</si>
  <si>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</si>
  <si>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</si>
  <si>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</si>
  <si>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</si>
  <si>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</si>
  <si>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</si>
  <si>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</si>
  <si>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</si>
  <si>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</si>
  <si>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</si>
  <si>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</si>
  <si>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</si>
  <si>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</si>
  <si>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</si>
  <si>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</si>
  <si>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</si>
  <si>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</si>
  <si>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</si>
  <si>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</si>
  <si>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</si>
  <si>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</si>
  <si>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</si>
  <si>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</si>
  <si>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</si>
  <si>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</si>
  <si>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</si>
  <si>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</si>
  <si>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</si>
  <si>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</si>
  <si>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</si>
  <si>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</si>
  <si>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</si>
  <si>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</si>
  <si>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</si>
  <si>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</si>
  <si>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</si>
  <si>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</si>
  <si>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</si>
  <si>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</si>
  <si>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</si>
  <si>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</si>
  <si>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</si>
  <si>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</si>
  <si>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</si>
  <si>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</si>
  <si>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</si>
  <si>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</si>
  <si>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</si>
  <si>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</si>
  <si>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</si>
  <si>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</si>
  <si>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</si>
  <si>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</si>
  <si>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</si>
  <si>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</si>
  <si>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</si>
  <si>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</si>
  <si>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</si>
  <si>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</si>
  <si>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</si>
  <si>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</si>
  <si>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</si>
  <si>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</si>
  <si>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</si>
  <si>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</si>
  <si>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</si>
  <si>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</si>
  <si>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</si>
  <si>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</si>
  <si>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</si>
  <si>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</si>
  <si>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</si>
  <si>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</si>
  <si>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</si>
  <si>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</si>
  <si>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</si>
  <si>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</si>
  <si>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</si>
  <si>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</si>
  <si>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</si>
  <si>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</si>
  <si>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</si>
  <si>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</si>
  <si>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</si>
  <si>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</si>
  <si>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</si>
  <si>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</si>
  <si>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</si>
  <si>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</si>
  <si>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</si>
  <si>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</si>
  <si>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</si>
  <si>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</si>
  <si>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</si>
  <si>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</si>
  <si>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</si>
  <si>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</si>
  <si>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</si>
  <si>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</si>
  <si>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</si>
  <si>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</si>
  <si>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</si>
  <si>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</si>
  <si>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</si>
  <si>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</si>
  <si>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</si>
  <si>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</si>
  <si>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</si>
  <si>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</si>
  <si>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</si>
  <si>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</si>
  <si>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</si>
  <si>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</si>
  <si>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</si>
  <si>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</si>
  <si>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</si>
  <si>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</si>
  <si>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</si>
  <si>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</si>
  <si>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</si>
  <si>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</si>
  <si>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</si>
  <si>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</si>
  <si>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</si>
  <si>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</si>
  <si>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</si>
  <si>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</si>
  <si>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</si>
  <si>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</si>
  <si>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</si>
  <si>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</si>
  <si>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</si>
  <si>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</si>
  <si>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</si>
  <si>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</si>
  <si>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</si>
  <si>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</si>
  <si>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</si>
  <si>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</si>
  <si>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</si>
  <si>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</si>
  <si>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</si>
  <si>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</si>
  <si>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</si>
  <si>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</si>
  <si>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</si>
  <si>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</si>
  <si>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</si>
  <si>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</si>
  <si>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</si>
  <si>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</si>
  <si>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</si>
  <si>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</si>
  <si>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</si>
  <si>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</si>
  <si>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</si>
  <si>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</si>
  <si>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</si>
  <si>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</si>
  <si>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</si>
  <si>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</si>
  <si>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</si>
  <si>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</si>
  <si>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</si>
  <si>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</si>
  <si>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</si>
  <si>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</si>
  <si>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</si>
  <si>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</si>
  <si>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</si>
  <si>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</si>
  <si>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</si>
  <si>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</si>
  <si>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</si>
  <si>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</si>
  <si>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</si>
  <si>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</si>
  <si>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</si>
  <si>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</si>
  <si>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</si>
  <si>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</si>
  <si>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</si>
  <si>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</si>
  <si>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</si>
  <si>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</si>
  <si>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</si>
  <si>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</si>
  <si>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</si>
  <si>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</si>
  <si>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</si>
  <si>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</si>
  <si>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</si>
  <si>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</si>
  <si>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</si>
  <si>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</si>
  <si>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</si>
  <si>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</si>
  <si>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</si>
  <si>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</si>
  <si>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</si>
  <si>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</si>
  <si>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</si>
  <si>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</si>
  <si>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</si>
  <si>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</si>
  <si>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</si>
  <si>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</si>
  <si>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</si>
  <si>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</si>
  <si>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</si>
  <si>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</si>
  <si>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</si>
  <si>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</si>
  <si>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</si>
  <si>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</si>
  <si>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</si>
  <si>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</si>
  <si>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</si>
  <si>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</si>
  <si>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</si>
  <si>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</si>
  <si>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</si>
  <si>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</si>
  <si>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</si>
  <si>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</si>
  <si>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</si>
  <si>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</si>
  <si>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</si>
  <si>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</si>
  <si>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</si>
  <si>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</si>
  <si>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</si>
  <si>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</si>
  <si>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</si>
  <si>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</si>
  <si>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</si>
  <si>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</si>
  <si>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</si>
  <si>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</si>
  <si>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</si>
  <si>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</si>
  <si>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</si>
  <si>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</si>
  <si>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</si>
  <si>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</si>
  <si>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</si>
  <si>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</si>
  <si>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</si>
  <si>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</si>
  <si>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</si>
  <si>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</si>
  <si>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</si>
  <si>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</si>
  <si>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</si>
  <si>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</si>
  <si>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</si>
  <si>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</si>
  <si>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</si>
  <si>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</si>
  <si>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</si>
  <si>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</si>
  <si>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</si>
  <si>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</si>
  <si>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</si>
  <si>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</si>
  <si>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</si>
  <si>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</si>
  <si>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</si>
  <si>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</si>
  <si>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</si>
  <si>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</si>
  <si>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</si>
  <si>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</si>
  <si>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</si>
  <si>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</si>
  <si>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</si>
  <si>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</si>
  <si>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</si>
  <si>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</si>
  <si>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</si>
  <si>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</si>
  <si>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</si>
  <si>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</si>
  <si>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</si>
  <si>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</si>
  <si>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</si>
  <si>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</si>
  <si>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</si>
  <si>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</si>
  <si>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</si>
  <si>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</si>
  <si>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</si>
  <si>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</si>
  <si>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</si>
  <si>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</si>
  <si>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</si>
  <si>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</si>
  <si>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</si>
  <si>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</si>
  <si>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</si>
  <si>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</si>
  <si>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</si>
  <si>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</si>
  <si>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</si>
  <si>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</si>
  <si>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</si>
  <si>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</si>
  <si>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</si>
  <si>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</si>
  <si>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</si>
  <si>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</si>
  <si>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</si>
  <si>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</si>
  <si>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</si>
  <si>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</si>
  <si>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</si>
  <si>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</si>
  <si>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</si>
  <si>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</si>
  <si>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</si>
  <si>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</si>
  <si>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</si>
  <si>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</si>
  <si>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</si>
  <si>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</si>
  <si>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</si>
  <si>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</si>
  <si>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</si>
  <si>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</si>
  <si>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</si>
  <si>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</si>
  <si>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</si>
  <si>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</si>
  <si>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</si>
  <si>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</si>
  <si>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</si>
  <si>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</si>
  <si>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</si>
  <si>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</si>
  <si>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</si>
  <si>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</si>
  <si>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</si>
  <si>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</si>
  <si>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</si>
  <si>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</si>
  <si>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</si>
  <si>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</si>
  <si>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</si>
  <si>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</si>
  <si>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</si>
  <si>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</si>
  <si>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</si>
  <si>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</si>
  <si>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</si>
  <si>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</si>
  <si>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</si>
  <si>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</si>
  <si>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</si>
  <si>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</si>
  <si>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</si>
  <si>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</si>
  <si>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</si>
  <si>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</si>
  <si>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</si>
  <si>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</si>
  <si>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</si>
  <si>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</si>
  <si>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</si>
  <si>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</si>
  <si>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</si>
  <si>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</si>
  <si>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</si>
  <si>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</si>
  <si>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</si>
  <si>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</si>
  <si>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</si>
  <si>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</si>
  <si>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</si>
  <si>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</si>
  <si>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</si>
  <si>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</si>
  <si>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</si>
  <si>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</si>
  <si>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</si>
  <si>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</si>
  <si>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</si>
  <si>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</si>
  <si>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</si>
  <si>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</si>
  <si>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</si>
  <si>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</si>
  <si>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</si>
  <si>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</si>
  <si>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</si>
  <si>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</si>
  <si>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</si>
  <si>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</si>
  <si>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</si>
  <si>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</si>
  <si>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</si>
  <si>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</si>
  <si>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</si>
  <si>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</si>
  <si>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</si>
  <si>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</si>
  <si>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</si>
  <si>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</si>
  <si>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</si>
  <si>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</si>
  <si>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</si>
  <si>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</si>
  <si>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</si>
  <si>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</si>
  <si>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</si>
  <si>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</si>
  <si>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</si>
  <si>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</si>
  <si>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</si>
  <si>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</si>
  <si>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</si>
  <si>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</si>
  <si>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</si>
  <si>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</si>
  <si>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</si>
  <si>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</si>
  <si>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</si>
  <si>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</si>
  <si>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</si>
  <si>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</si>
  <si>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</si>
  <si>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</si>
  <si>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</si>
  <si>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</si>
  <si>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</si>
  <si>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</si>
  <si>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</si>
  <si>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</si>
  <si>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</si>
  <si>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</si>
  <si>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</si>
  <si>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</si>
  <si>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</si>
  <si>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</si>
  <si>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</si>
  <si>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</si>
  <si>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</si>
  <si>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</si>
  <si>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</si>
  <si>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</si>
  <si>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</si>
  <si>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</si>
  <si>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</si>
  <si>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</si>
  <si>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</si>
  <si>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</si>
  <si>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</si>
  <si>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</si>
  <si>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</si>
  <si>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</si>
  <si>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</si>
  <si>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</si>
  <si>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</si>
  <si>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</si>
  <si>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</si>
  <si>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</si>
  <si>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</si>
  <si>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</si>
  <si>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</si>
  <si>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</si>
  <si>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</si>
  <si>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</si>
  <si>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</si>
  <si>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</si>
  <si>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</si>
  <si>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</si>
  <si>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</si>
  <si>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</si>
  <si>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</si>
  <si>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</si>
  <si>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</si>
  <si>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</si>
  <si>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</si>
  <si>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</si>
  <si>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</si>
  <si>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</si>
  <si>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</si>
  <si>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</si>
  <si>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</si>
  <si>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</si>
  <si>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</si>
  <si>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</si>
  <si>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</si>
  <si>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</si>
  <si>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</si>
  <si>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</si>
  <si>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</si>
  <si>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</si>
  <si>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</si>
  <si>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</si>
  <si>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</si>
  <si>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</si>
  <si>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</si>
  <si>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</si>
  <si>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</si>
  <si>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</si>
  <si>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</si>
  <si>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</si>
  <si>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</si>
  <si>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</si>
  <si>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</si>
  <si>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</si>
  <si>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</si>
  <si>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</si>
  <si>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</si>
  <si>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</si>
  <si>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</si>
  <si>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</si>
  <si>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</si>
  <si>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</si>
  <si>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</si>
  <si>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</si>
  <si>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</si>
  <si>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</si>
  <si>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</si>
  <si>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</si>
  <si>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</si>
  <si>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</si>
  <si>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</si>
  <si>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</si>
  <si>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</si>
  <si>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</si>
  <si>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</si>
  <si>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</si>
  <si>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</si>
  <si>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</si>
  <si>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</si>
  <si>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</si>
  <si>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</si>
  <si>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</si>
  <si>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</si>
  <si>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</si>
  <si>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</si>
  <si>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</si>
  <si>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</si>
  <si>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</si>
  <si>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</si>
  <si>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</si>
  <si>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</si>
  <si>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</si>
  <si>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</si>
  <si>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</si>
  <si>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</si>
  <si>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</si>
  <si>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</si>
  <si>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</si>
  <si>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</si>
  <si>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</si>
  <si>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</si>
  <si>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</si>
  <si>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</si>
  <si>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</si>
  <si>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</si>
  <si>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</si>
  <si>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</si>
  <si>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</si>
  <si>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</si>
  <si>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</si>
  <si>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</si>
  <si>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</si>
  <si>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</si>
  <si>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</si>
  <si>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</si>
  <si>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</si>
  <si>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</si>
  <si>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</si>
  <si>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</si>
  <si>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</si>
  <si>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</si>
  <si>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</si>
  <si>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</si>
  <si>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</si>
  <si>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</si>
  <si>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</si>
  <si>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</si>
  <si>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</si>
  <si>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</si>
  <si>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</si>
  <si>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</si>
  <si>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</si>
  <si>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</si>
  <si>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</si>
  <si>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</si>
  <si>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</si>
  <si>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</si>
  <si>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</si>
  <si>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</si>
  <si>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</si>
  <si>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</si>
  <si>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</si>
  <si>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</si>
  <si>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</si>
  <si>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</si>
  <si>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</si>
  <si>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</si>
  <si>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</si>
  <si>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</si>
  <si>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</si>
  <si>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</si>
  <si>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</si>
  <si>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</si>
  <si>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</si>
  <si>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</si>
  <si>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</si>
  <si>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</si>
  <si>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</si>
  <si>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</si>
  <si>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</si>
  <si>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</si>
  <si>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</si>
  <si>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</si>
  <si>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</si>
  <si>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</si>
  <si>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</si>
  <si>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</si>
  <si>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</si>
  <si>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</si>
  <si>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</si>
  <si>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</si>
  <si>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</si>
  <si>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</si>
  <si>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</si>
  <si>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</si>
  <si>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</si>
  <si>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</si>
  <si>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</si>
  <si>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</si>
  <si>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</si>
  <si>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</si>
  <si>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</si>
  <si>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</si>
  <si>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</si>
  <si>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</si>
  <si>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</si>
  <si>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</si>
  <si>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</si>
  <si>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</si>
  <si>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</si>
  <si>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</si>
  <si>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</si>
  <si>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</si>
  <si>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</si>
  <si>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</si>
  <si>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</si>
  <si>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</si>
  <si>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</si>
  <si>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</si>
  <si>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</si>
  <si>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</si>
  <si>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</si>
  <si>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</si>
  <si>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</si>
  <si>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</si>
  <si>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</si>
  <si>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</si>
  <si>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</si>
  <si>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</si>
  <si>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</si>
  <si>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</si>
  <si>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</si>
  <si>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</si>
  <si>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</si>
  <si>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</si>
  <si>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</si>
  <si>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</si>
  <si>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</si>
  <si>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</si>
  <si>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</si>
  <si>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</si>
  <si>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</si>
  <si>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</si>
  <si>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</si>
  <si>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</si>
  <si>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</si>
  <si>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</si>
  <si>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</si>
  <si>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</si>
  <si>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</si>
  <si>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</si>
  <si>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</si>
  <si>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</si>
  <si>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</si>
  <si>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</si>
  <si>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</si>
  <si>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</si>
  <si>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</si>
  <si>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</si>
  <si>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</si>
  <si>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</si>
  <si>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</si>
  <si>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</si>
  <si>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</si>
  <si>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</si>
  <si>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</si>
  <si>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</si>
  <si>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</si>
  <si>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</si>
  <si>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</si>
  <si>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</si>
  <si>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</si>
  <si>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</si>
  <si>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</si>
  <si>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</si>
  <si>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</si>
  <si>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</si>
  <si>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</si>
  <si>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</si>
  <si>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</si>
  <si>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</si>
  <si>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</si>
  <si>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</si>
  <si>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</si>
  <si>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</si>
  <si>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</si>
  <si>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</si>
  <si>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</si>
  <si>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</si>
  <si>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</si>
  <si>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</si>
  <si>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</si>
  <si>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</si>
  <si>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</si>
  <si>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</si>
  <si>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</si>
  <si>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</si>
  <si>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</si>
  <si>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</si>
  <si>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</si>
  <si>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</si>
  <si>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</si>
  <si>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</si>
  <si>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</si>
  <si>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</si>
  <si>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</si>
  <si>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</si>
  <si>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</si>
  <si>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</si>
  <si>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</si>
  <si>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</si>
  <si>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</si>
  <si>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</si>
  <si>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</si>
  <si>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</si>
  <si>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</si>
  <si>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</si>
  <si>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</si>
  <si>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</si>
  <si>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</si>
  <si>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</si>
  <si>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</si>
  <si>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</si>
  <si>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</si>
  <si>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</si>
  <si>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</si>
  <si>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</si>
  <si>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</si>
  <si>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</si>
  <si>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</si>
  <si>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</si>
  <si>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</si>
  <si>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</si>
  <si>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</si>
  <si>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</si>
  <si>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</si>
  <si>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</si>
  <si>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</si>
  <si>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</si>
  <si>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</si>
  <si>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</si>
  <si>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</si>
  <si>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</si>
  <si>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</si>
  <si>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</si>
  <si>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</si>
  <si>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</si>
  <si>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</si>
  <si>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</si>
  <si>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</si>
  <si>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</si>
  <si>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</si>
  <si>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</si>
  <si>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</si>
  <si>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</si>
  <si>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</si>
  <si>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</si>
  <si>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</si>
  <si>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</si>
  <si>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</si>
  <si>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</si>
  <si>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</si>
  <si>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</si>
  <si>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</si>
  <si>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</si>
  <si>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</si>
  <si>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</si>
  <si>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</si>
  <si>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</si>
  <si>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</si>
  <si>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</si>
  <si>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</si>
  <si>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</si>
  <si>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</si>
  <si>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</si>
  <si>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</si>
  <si>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</si>
  <si>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</si>
  <si>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</si>
  <si>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</si>
  <si>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</si>
  <si>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</si>
  <si>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</si>
  <si>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</si>
  <si>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</si>
  <si>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</si>
  <si>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</si>
  <si>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</si>
  <si>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</si>
  <si>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</si>
  <si>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</si>
  <si>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</si>
  <si>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</si>
  <si>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</si>
  <si>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</si>
  <si>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</si>
  <si>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</si>
  <si>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</si>
  <si>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</si>
  <si>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</si>
  <si>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</si>
  <si>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</si>
  <si>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</si>
  <si>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</si>
  <si>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</si>
  <si>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</si>
  <si>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</si>
  <si>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</si>
  <si>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</si>
  <si>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</si>
  <si>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</si>
  <si>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</si>
  <si>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</si>
  <si>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</si>
  <si>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</si>
  <si>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</si>
  <si>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</si>
  <si>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</si>
  <si>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</si>
  <si>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</si>
  <si>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</si>
  <si>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</si>
  <si>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</si>
  <si>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</si>
  <si>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</si>
  <si>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</si>
  <si>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</si>
  <si>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</si>
  <si>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</si>
  <si>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</si>
  <si>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</si>
  <si>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</si>
  <si>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</si>
  <si>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</si>
  <si>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</si>
  <si>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</si>
  <si>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</si>
  <si>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</si>
  <si>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</si>
  <si>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</si>
  <si>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</si>
  <si>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</si>
  <si>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</si>
  <si>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</si>
  <si>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</si>
  <si>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</si>
  <si>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</si>
  <si>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</si>
  <si>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</si>
  <si>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</si>
  <si>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</si>
  <si>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</si>
  <si>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</si>
  <si>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</si>
  <si>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</si>
  <si>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</si>
  <si>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</si>
  <si>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</si>
  <si>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</si>
  <si>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</si>
  <si>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</si>
  <si>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</si>
  <si>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</si>
  <si>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</si>
  <si>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</si>
  <si>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</si>
  <si>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</si>
  <si>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</si>
  <si>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</si>
  <si>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</si>
  <si>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</si>
  <si>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</si>
  <si>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</si>
  <si>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</si>
  <si>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</si>
  <si>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</si>
  <si>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</si>
  <si>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</si>
  <si>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</si>
  <si>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</si>
  <si>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</si>
  <si>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</si>
  <si>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</si>
  <si>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</si>
  <si>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</si>
  <si>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</si>
  <si>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</si>
  <si>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</si>
  <si>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</si>
  <si>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</si>
  <si>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</si>
  <si>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</si>
  <si>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</si>
  <si>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</si>
  <si>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</si>
  <si>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</si>
  <si>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</si>
  <si>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</si>
  <si>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</si>
  <si>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</si>
  <si>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</si>
  <si>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</si>
  <si>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</si>
  <si>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</si>
  <si>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</si>
  <si>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</si>
  <si>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</si>
  <si>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</si>
  <si>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</si>
  <si>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</si>
  <si>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</si>
  <si>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</si>
  <si>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</si>
  <si>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</si>
  <si>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</si>
  <si>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</si>
  <si>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</si>
  <si>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</si>
  <si>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</si>
  <si>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</si>
  <si>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</si>
  <si>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</si>
  <si>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</si>
  <si>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</si>
  <si>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</si>
  <si>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</si>
  <si>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</si>
  <si>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</si>
  <si>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</si>
  <si>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</si>
  <si>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</si>
  <si>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</si>
  <si>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</si>
  <si>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</si>
  <si>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</si>
  <si>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</si>
  <si>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</si>
  <si>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</si>
  <si>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</si>
  <si>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</si>
  <si>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</si>
  <si>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</si>
  <si>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</si>
  <si>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</si>
  <si>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</si>
  <si>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</si>
  <si>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</si>
  <si>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</si>
  <si>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</si>
  <si>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</si>
  <si>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</si>
  <si>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</si>
  <si>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</si>
  <si>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</si>
  <si>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</si>
  <si>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</si>
  <si>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</si>
  <si>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</si>
  <si>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</si>
  <si>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</si>
  <si>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</si>
  <si>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</si>
  <si>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</si>
  <si>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</si>
  <si>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MASLAČAK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</si>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</sst>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398924.20999999996</v>
      </c>
      <c r="D2" s="7">
        <f>'PR-RAS'!E6</f>
        <v>573357.44000000006</v>
      </c>
      <c r="E2" s="7">
        <v>0</v>
      </c>
      <c r="F2" s="7">
        <v>0</v>
      </c>
      <c r="G2" s="8">
        <f t="shared" ref="G2:G274" si="0">(B2/1000)*(C2*1+D2*2)</f>
        <v>1545.6390900000001</v>
      </c>
      <c r="H2" s="8">
        <f t="shared" ref="H2:H274" si="1">ABS(C2-ROUND(C2,0))+ABS(D2-ROUND(D2,0))</f>
        <v>0.65000000002328306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275.27</v>
      </c>
      <c r="D45" s="2">
        <f>'PR-RAS'!E49</f>
        <v>7873.96</v>
      </c>
      <c r="E45" s="2">
        <v>0</v>
      </c>
      <c r="F45" s="2">
        <v>0</v>
      </c>
      <c r="G45" s="3">
        <f t="shared" si="0"/>
        <v>705.02035999999998</v>
      </c>
      <c r="H45" s="3">
        <f t="shared" si="1"/>
        <v>0.30999999999994543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275.27</v>
      </c>
      <c r="D64" s="2">
        <f>'PR-RAS'!E68</f>
        <v>7873.96</v>
      </c>
      <c r="E64" s="2">
        <v>0</v>
      </c>
      <c r="F64" s="2">
        <v>0</v>
      </c>
      <c r="G64" s="3">
        <f t="shared" si="0"/>
        <v>1009.4609700000001</v>
      </c>
      <c r="H64" s="3">
        <f t="shared" si="1"/>
        <v>0.30999999999994543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275.27</v>
      </c>
      <c r="D65" s="2">
        <f>'PR-RAS'!E69</f>
        <v>7873.96</v>
      </c>
      <c r="E65" s="2">
        <v>0</v>
      </c>
      <c r="F65" s="2">
        <v>0</v>
      </c>
      <c r="G65" s="3">
        <f t="shared" si="0"/>
        <v>1025.48416</v>
      </c>
      <c r="H65" s="3">
        <f t="shared" si="1"/>
        <v>0.30999999999994543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1.02</v>
      </c>
      <c r="D78" s="2">
        <f>'PR-RAS'!E82</f>
        <v>0.98</v>
      </c>
      <c r="E78" s="2">
        <v>0</v>
      </c>
      <c r="F78" s="2">
        <v>0</v>
      </c>
      <c r="G78" s="3">
        <f t="shared" si="0"/>
        <v>0.22946</v>
      </c>
      <c r="H78" s="3">
        <f t="shared" si="1"/>
        <v>4.0000000000000036E-2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1.02</v>
      </c>
      <c r="D79" s="2">
        <f>'PR-RAS'!E83</f>
        <v>0.98</v>
      </c>
      <c r="E79" s="2">
        <v>0</v>
      </c>
      <c r="F79" s="2">
        <v>0</v>
      </c>
      <c r="G79" s="3">
        <f t="shared" si="0"/>
        <v>0.23244000000000001</v>
      </c>
      <c r="H79" s="3">
        <f t="shared" si="1"/>
        <v>4.0000000000000036E-2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1.02</v>
      </c>
      <c r="D81" s="2">
        <f>'PR-RAS'!E85</f>
        <v>0.98</v>
      </c>
      <c r="E81" s="2">
        <v>0</v>
      </c>
      <c r="F81" s="2">
        <v>0</v>
      </c>
      <c r="G81" s="3">
        <f t="shared" si="0"/>
        <v>0.2384</v>
      </c>
      <c r="H81" s="3">
        <f t="shared" si="1"/>
        <v>4.0000000000000036E-2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41776.49</v>
      </c>
      <c r="D102" s="2">
        <f>'PR-RAS'!E106</f>
        <v>52521.35</v>
      </c>
      <c r="E102" s="2">
        <v>0</v>
      </c>
      <c r="F102" s="2">
        <v>0</v>
      </c>
      <c r="G102" s="3">
        <f t="shared" si="0"/>
        <v>14828.738190000002</v>
      </c>
      <c r="H102" s="3">
        <f t="shared" si="1"/>
        <v>0.83999999999650754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41776.49</v>
      </c>
      <c r="D108" s="2">
        <f>'PR-RAS'!E112</f>
        <v>52521.35</v>
      </c>
      <c r="E108" s="2">
        <v>0</v>
      </c>
      <c r="F108" s="2">
        <v>0</v>
      </c>
      <c r="G108" s="3">
        <f t="shared" si="0"/>
        <v>15709.653329999999</v>
      </c>
      <c r="H108" s="3">
        <f t="shared" si="1"/>
        <v>0.83999999999650754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41776.49</v>
      </c>
      <c r="D113" s="2">
        <f>'PR-RAS'!E117</f>
        <v>52521.35</v>
      </c>
      <c r="E113" s="2">
        <v>0</v>
      </c>
      <c r="F113" s="2">
        <v>0</v>
      </c>
      <c r="G113" s="3">
        <f t="shared" si="0"/>
        <v>16443.74928</v>
      </c>
      <c r="H113" s="3">
        <f t="shared" si="1"/>
        <v>0.83999999999650754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663.31</v>
      </c>
      <c r="D121" s="2">
        <f>'PR-RAS'!E125</f>
        <v>0</v>
      </c>
      <c r="E121" s="2">
        <v>0</v>
      </c>
      <c r="F121" s="2">
        <v>0</v>
      </c>
      <c r="G121" s="3">
        <f t="shared" si="0"/>
        <v>79.597199999999987</v>
      </c>
      <c r="H121" s="3">
        <f t="shared" si="1"/>
        <v>0.30999999999994543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663.31</v>
      </c>
      <c r="D125" s="2">
        <f>'PR-RAS'!E129</f>
        <v>0</v>
      </c>
      <c r="E125" s="2">
        <v>0</v>
      </c>
      <c r="F125" s="2">
        <v>0</v>
      </c>
      <c r="G125" s="3">
        <f t="shared" si="0"/>
        <v>82.250439999999998</v>
      </c>
      <c r="H125" s="3">
        <f t="shared" si="1"/>
        <v>0.30999999999994543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663.31</v>
      </c>
      <c r="D126" s="2">
        <f>'PR-RAS'!E130</f>
        <v>0</v>
      </c>
      <c r="E126" s="2">
        <v>0</v>
      </c>
      <c r="F126" s="2">
        <v>0</v>
      </c>
      <c r="G126" s="3">
        <f t="shared" si="0"/>
        <v>82.913749999999993</v>
      </c>
      <c r="H126" s="3">
        <f t="shared" si="1"/>
        <v>0.30999999999994543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356208.12</v>
      </c>
      <c r="D130" s="2">
        <f>'PR-RAS'!E134</f>
        <v>512961.15</v>
      </c>
      <c r="E130" s="2">
        <v>0</v>
      </c>
      <c r="F130" s="2">
        <v>0</v>
      </c>
      <c r="G130" s="3">
        <f t="shared" si="0"/>
        <v>178294.82418</v>
      </c>
      <c r="H130" s="3">
        <f t="shared" si="1"/>
        <v>0.27000000001862645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356208.12</v>
      </c>
      <c r="D131" s="2">
        <f>'PR-RAS'!E135</f>
        <v>512961.15</v>
      </c>
      <c r="E131" s="2">
        <v>0</v>
      </c>
      <c r="F131" s="2">
        <v>0</v>
      </c>
      <c r="G131" s="3">
        <f t="shared" si="0"/>
        <v>179676.9546</v>
      </c>
      <c r="H131" s="3">
        <f t="shared" si="1"/>
        <v>0.27000000001862645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356208.12</v>
      </c>
      <c r="D132" s="2">
        <f>'PR-RAS'!E136</f>
        <v>512961.15</v>
      </c>
      <c r="E132" s="2">
        <v>0</v>
      </c>
      <c r="F132" s="2">
        <v>0</v>
      </c>
      <c r="G132" s="3">
        <f t="shared" si="0"/>
        <v>181059.08502</v>
      </c>
      <c r="H132" s="3">
        <f t="shared" si="1"/>
        <v>0.27000000001862645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409986.37000000005</v>
      </c>
      <c r="D148" s="2">
        <f>'PR-RAS'!E152</f>
        <v>570086.77</v>
      </c>
      <c r="E148" s="2">
        <v>0</v>
      </c>
      <c r="F148" s="2">
        <v>0</v>
      </c>
      <c r="G148" s="3">
        <f t="shared" si="0"/>
        <v>227873.50677000001</v>
      </c>
      <c r="H148" s="3">
        <f t="shared" si="1"/>
        <v>0.6000000000349246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334582.35000000003</v>
      </c>
      <c r="D149" s="2">
        <f>'PR-RAS'!E153</f>
        <v>473401.7</v>
      </c>
      <c r="E149" s="2">
        <v>0</v>
      </c>
      <c r="F149" s="2">
        <v>0</v>
      </c>
      <c r="G149" s="3">
        <f t="shared" si="0"/>
        <v>189645.09099999999</v>
      </c>
      <c r="H149" s="3">
        <f t="shared" si="1"/>
        <v>0.65000000002328306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265540.83</v>
      </c>
      <c r="D150" s="2">
        <f>'PR-RAS'!E154</f>
        <v>382564.23</v>
      </c>
      <c r="E150" s="2">
        <v>0</v>
      </c>
      <c r="F150" s="2">
        <v>0</v>
      </c>
      <c r="G150" s="3">
        <f t="shared" si="0"/>
        <v>153569.72420999999</v>
      </c>
      <c r="H150" s="3">
        <f t="shared" si="1"/>
        <v>0.3999999999650754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265540.83</v>
      </c>
      <c r="D151" s="2">
        <f>'PR-RAS'!E155</f>
        <v>382564.23</v>
      </c>
      <c r="E151" s="2">
        <v>0</v>
      </c>
      <c r="F151" s="2">
        <v>0</v>
      </c>
      <c r="G151" s="3">
        <f t="shared" si="0"/>
        <v>154600.39350000001</v>
      </c>
      <c r="H151" s="3">
        <f t="shared" si="1"/>
        <v>0.3999999999650754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25227.25</v>
      </c>
      <c r="D155" s="2">
        <f>'PR-RAS'!E159</f>
        <v>27690.52</v>
      </c>
      <c r="E155" s="2">
        <v>0</v>
      </c>
      <c r="F155" s="2">
        <v>0</v>
      </c>
      <c r="G155" s="3">
        <f t="shared" si="0"/>
        <v>12413.676660000001</v>
      </c>
      <c r="H155" s="3">
        <f t="shared" si="1"/>
        <v>0.72999999999956344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43814.27</v>
      </c>
      <c r="D156" s="2">
        <f>'PR-RAS'!E160</f>
        <v>63146.95</v>
      </c>
      <c r="E156" s="2">
        <v>0</v>
      </c>
      <c r="F156" s="2">
        <v>0</v>
      </c>
      <c r="G156" s="3">
        <f t="shared" si="0"/>
        <v>26366.766349999998</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43814.27</v>
      </c>
      <c r="D158" s="2">
        <f>'PR-RAS'!E162</f>
        <v>63146.95</v>
      </c>
      <c r="E158" s="2">
        <v>0</v>
      </c>
      <c r="F158" s="2">
        <v>0</v>
      </c>
      <c r="G158" s="3">
        <f t="shared" si="0"/>
        <v>26706.982689999997</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74599.27</v>
      </c>
      <c r="D160" s="2">
        <f>'PR-RAS'!E164</f>
        <v>95856.709999999992</v>
      </c>
      <c r="E160" s="2">
        <v>0</v>
      </c>
      <c r="F160" s="2">
        <v>0</v>
      </c>
      <c r="G160" s="3">
        <f t="shared" si="0"/>
        <v>42343.717710000004</v>
      </c>
      <c r="H160" s="3">
        <f t="shared" si="1"/>
        <v>0.56000000001222361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14181.91</v>
      </c>
      <c r="D161" s="2">
        <f>'PR-RAS'!E165</f>
        <v>15284.74</v>
      </c>
      <c r="E161" s="2">
        <v>0</v>
      </c>
      <c r="F161" s="2">
        <v>0</v>
      </c>
      <c r="G161" s="3">
        <f t="shared" si="0"/>
        <v>7160.2223999999997</v>
      </c>
      <c r="H161" s="3">
        <f t="shared" si="1"/>
        <v>0.3500000000003638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451.15</v>
      </c>
      <c r="D162" s="2">
        <f>'PR-RAS'!E166</f>
        <v>1669.42</v>
      </c>
      <c r="E162" s="2">
        <v>0</v>
      </c>
      <c r="F162" s="2">
        <v>0</v>
      </c>
      <c r="G162" s="3">
        <f t="shared" si="0"/>
        <v>610.18839000000003</v>
      </c>
      <c r="H162" s="3">
        <f t="shared" si="1"/>
        <v>0.57000000000005002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12958.8</v>
      </c>
      <c r="D163" s="2">
        <f>'PR-RAS'!E167</f>
        <v>12914.91</v>
      </c>
      <c r="E163" s="2">
        <v>0</v>
      </c>
      <c r="F163" s="2">
        <v>0</v>
      </c>
      <c r="G163" s="3">
        <f t="shared" si="0"/>
        <v>6283.7564399999992</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771.96</v>
      </c>
      <c r="D164" s="2">
        <f>'PR-RAS'!E168</f>
        <v>700.41</v>
      </c>
      <c r="E164" s="2">
        <v>0</v>
      </c>
      <c r="F164" s="2">
        <v>0</v>
      </c>
      <c r="G164" s="3">
        <f t="shared" si="0"/>
        <v>354.16314</v>
      </c>
      <c r="H164" s="3">
        <f t="shared" si="1"/>
        <v>0.44999999999993179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33010.89</v>
      </c>
      <c r="D166" s="2">
        <f>'PR-RAS'!E170</f>
        <v>40407.5</v>
      </c>
      <c r="E166" s="2">
        <v>0</v>
      </c>
      <c r="F166" s="2">
        <v>0</v>
      </c>
      <c r="G166" s="3">
        <f t="shared" si="0"/>
        <v>18781.271850000001</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8638.8799999999992</v>
      </c>
      <c r="D167" s="2">
        <f>'PR-RAS'!E171</f>
        <v>6321.09</v>
      </c>
      <c r="E167" s="2">
        <v>0</v>
      </c>
      <c r="F167" s="2">
        <v>0</v>
      </c>
      <c r="G167" s="3">
        <f t="shared" si="0"/>
        <v>3532.6559599999996</v>
      </c>
      <c r="H167" s="3">
        <f t="shared" si="1"/>
        <v>0.21000000000094587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23081.21</v>
      </c>
      <c r="D168" s="2">
        <f>'PR-RAS'!E172</f>
        <v>31509.69</v>
      </c>
      <c r="E168" s="2">
        <v>0</v>
      </c>
      <c r="F168" s="2">
        <v>0</v>
      </c>
      <c r="G168" s="3">
        <f t="shared" si="0"/>
        <v>14378.79853</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1290.8</v>
      </c>
      <c r="D171" s="2">
        <f>'PR-RAS'!E175</f>
        <v>1419.49</v>
      </c>
      <c r="E171" s="2">
        <v>0</v>
      </c>
      <c r="F171" s="2">
        <v>0</v>
      </c>
      <c r="G171" s="3">
        <f t="shared" si="0"/>
        <v>702.06259999999997</v>
      </c>
      <c r="H171" s="3">
        <f t="shared" si="1"/>
        <v>0.69000000000005457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1157.23</v>
      </c>
      <c r="E173" s="2">
        <v>0</v>
      </c>
      <c r="F173" s="2">
        <v>0</v>
      </c>
      <c r="G173" s="3">
        <f t="shared" si="0"/>
        <v>398.08711999999997</v>
      </c>
      <c r="H173" s="3">
        <f t="shared" si="1"/>
        <v>0.23000000000001819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25992.16</v>
      </c>
      <c r="D174" s="2">
        <f>'PR-RAS'!E178</f>
        <v>38080.94</v>
      </c>
      <c r="E174" s="2">
        <v>0</v>
      </c>
      <c r="F174" s="2">
        <v>0</v>
      </c>
      <c r="G174" s="3">
        <f t="shared" si="0"/>
        <v>17672.64892</v>
      </c>
      <c r="H174" s="3">
        <f t="shared" si="1"/>
        <v>0.21999999999752617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839.37</v>
      </c>
      <c r="D175" s="2">
        <f>'PR-RAS'!E179</f>
        <v>531.73</v>
      </c>
      <c r="E175" s="2">
        <v>0</v>
      </c>
      <c r="F175" s="2">
        <v>0</v>
      </c>
      <c r="G175" s="3">
        <f t="shared" si="0"/>
        <v>331.09241999999995</v>
      </c>
      <c r="H175" s="3">
        <f t="shared" si="1"/>
        <v>0.63999999999998636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377.44</v>
      </c>
      <c r="D176" s="2">
        <f>'PR-RAS'!E180</f>
        <v>5941.63</v>
      </c>
      <c r="E176" s="2">
        <v>0</v>
      </c>
      <c r="F176" s="2">
        <v>0</v>
      </c>
      <c r="G176" s="3">
        <f t="shared" si="0"/>
        <v>2145.6224999999999</v>
      </c>
      <c r="H176" s="3">
        <f t="shared" si="1"/>
        <v>0.80999999999988859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825</v>
      </c>
      <c r="D177" s="2">
        <f>'PR-RAS'!E181</f>
        <v>82.5</v>
      </c>
      <c r="E177" s="2">
        <v>0</v>
      </c>
      <c r="F177" s="2">
        <v>0</v>
      </c>
      <c r="G177" s="3">
        <f t="shared" si="0"/>
        <v>174.23999999999998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1557.88</v>
      </c>
      <c r="D178" s="2">
        <f>'PR-RAS'!E182</f>
        <v>4427.1099999999997</v>
      </c>
      <c r="E178" s="2">
        <v>0</v>
      </c>
      <c r="F178" s="2">
        <v>0</v>
      </c>
      <c r="G178" s="3">
        <f t="shared" si="0"/>
        <v>1842.9416999999996</v>
      </c>
      <c r="H178" s="3">
        <f t="shared" si="1"/>
        <v>0.22999999999956344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3868.54</v>
      </c>
      <c r="D180" s="2">
        <f>'PR-RAS'!E184</f>
        <v>6603.38</v>
      </c>
      <c r="E180" s="2">
        <v>0</v>
      </c>
      <c r="F180" s="2">
        <v>0</v>
      </c>
      <c r="G180" s="3">
        <f t="shared" si="0"/>
        <v>3056.4786999999997</v>
      </c>
      <c r="H180" s="3">
        <f t="shared" si="1"/>
        <v>0.84000000000014552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14056.82</v>
      </c>
      <c r="D181" s="2">
        <f>'PR-RAS'!E185</f>
        <v>18663.240000000002</v>
      </c>
      <c r="E181" s="2">
        <v>0</v>
      </c>
      <c r="F181" s="2">
        <v>0</v>
      </c>
      <c r="G181" s="3">
        <f t="shared" si="0"/>
        <v>9248.9940000000006</v>
      </c>
      <c r="H181" s="3">
        <f t="shared" si="1"/>
        <v>0.42000000000189175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1580.38</v>
      </c>
      <c r="D182" s="2">
        <f>'PR-RAS'!E186</f>
        <v>489.38</v>
      </c>
      <c r="E182" s="2">
        <v>0</v>
      </c>
      <c r="F182" s="2">
        <v>0</v>
      </c>
      <c r="G182" s="3">
        <f t="shared" si="0"/>
        <v>463.20434000000006</v>
      </c>
      <c r="H182" s="3">
        <f t="shared" si="1"/>
        <v>0.76000000000010459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2886.73</v>
      </c>
      <c r="D183" s="2">
        <f>'PR-RAS'!E187</f>
        <v>1341.97</v>
      </c>
      <c r="E183" s="2">
        <v>0</v>
      </c>
      <c r="F183" s="2">
        <v>0</v>
      </c>
      <c r="G183" s="3">
        <f t="shared" si="0"/>
        <v>1013.86194</v>
      </c>
      <c r="H183" s="3">
        <f t="shared" si="1"/>
        <v>0.29999999999995453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1414.31</v>
      </c>
      <c r="D190" s="2">
        <f>'PR-RAS'!E194</f>
        <v>2083.5299999999997</v>
      </c>
      <c r="E190" s="2">
        <v>0</v>
      </c>
      <c r="F190" s="2">
        <v>0</v>
      </c>
      <c r="G190" s="3">
        <f t="shared" si="0"/>
        <v>1054.8789299999999</v>
      </c>
      <c r="H190" s="3">
        <f t="shared" si="1"/>
        <v>0.78000000000020009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1292.99</v>
      </c>
      <c r="D193" s="2">
        <f>'PR-RAS'!E197</f>
        <v>1505</v>
      </c>
      <c r="E193" s="2">
        <v>0</v>
      </c>
      <c r="F193" s="2">
        <v>0</v>
      </c>
      <c r="G193" s="3">
        <f t="shared" si="0"/>
        <v>826.17408</v>
      </c>
      <c r="H193" s="3">
        <f t="shared" si="1"/>
        <v>9.9999999999909051E-3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65</v>
      </c>
      <c r="D194" s="2">
        <f>'PR-RAS'!E198</f>
        <v>0</v>
      </c>
      <c r="E194" s="2">
        <v>0</v>
      </c>
      <c r="F194" s="2">
        <v>0</v>
      </c>
      <c r="G194" s="3">
        <f t="shared" si="0"/>
        <v>12.545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6.32</v>
      </c>
      <c r="D195" s="2">
        <f>'PR-RAS'!E199</f>
        <v>6.32</v>
      </c>
      <c r="E195" s="2">
        <v>0</v>
      </c>
      <c r="F195" s="2">
        <v>0</v>
      </c>
      <c r="G195" s="3">
        <f t="shared" si="0"/>
        <v>3.6782400000000002</v>
      </c>
      <c r="H195" s="3">
        <f t="shared" si="1"/>
        <v>0.64000000000000057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v>
      </c>
      <c r="D197" s="2">
        <f>'PR-RAS'!E201</f>
        <v>572.21</v>
      </c>
      <c r="E197" s="2">
        <v>0</v>
      </c>
      <c r="F197" s="2">
        <v>0</v>
      </c>
      <c r="G197" s="3">
        <f t="shared" si="0"/>
        <v>234.10632000000001</v>
      </c>
      <c r="H197" s="3">
        <f t="shared" si="1"/>
        <v>0.21000000000003638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804.75</v>
      </c>
      <c r="D198" s="2">
        <f>'PR-RAS'!E202</f>
        <v>828.36</v>
      </c>
      <c r="E198" s="2">
        <v>0</v>
      </c>
      <c r="F198" s="2">
        <v>0</v>
      </c>
      <c r="G198" s="3">
        <f t="shared" si="0"/>
        <v>484.90959000000009</v>
      </c>
      <c r="H198" s="3">
        <f t="shared" si="1"/>
        <v>0.61000000000001364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804.75</v>
      </c>
      <c r="D212" s="2">
        <f>'PR-RAS'!E216</f>
        <v>828.36</v>
      </c>
      <c r="E212" s="2">
        <v>0</v>
      </c>
      <c r="F212" s="2">
        <v>0</v>
      </c>
      <c r="G212" s="3">
        <f t="shared" si="0"/>
        <v>519.37017000000003</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804.75</v>
      </c>
      <c r="D213" s="2">
        <f>'PR-RAS'!E217</f>
        <v>828.36</v>
      </c>
      <c r="E213" s="2">
        <v>0</v>
      </c>
      <c r="F213" s="2">
        <v>0</v>
      </c>
      <c r="G213" s="3">
        <f t="shared" si="0"/>
        <v>521.83163999999999</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409986.37000000005</v>
      </c>
      <c r="D295" s="2">
        <f>'PR-RAS'!E299</f>
        <v>570086.77</v>
      </c>
      <c r="E295" s="2">
        <v>0</v>
      </c>
      <c r="F295" s="2">
        <v>0</v>
      </c>
      <c r="G295" s="3">
        <f t="shared" si="12"/>
        <v>455747.01354000001</v>
      </c>
      <c r="H295" s="3">
        <f t="shared" si="13"/>
        <v>0.6000000000349246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3270.6700000000419</v>
      </c>
      <c r="E296" s="2">
        <v>0</v>
      </c>
      <c r="F296" s="2">
        <v>0</v>
      </c>
      <c r="G296" s="3">
        <f t="shared" si="12"/>
        <v>1929.6953000000246</v>
      </c>
      <c r="H296" s="3">
        <f t="shared" si="13"/>
        <v>0.32999999995809048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11062.160000000091</v>
      </c>
      <c r="D297" s="2">
        <f>'PR-RAS'!E301</f>
        <v>0</v>
      </c>
      <c r="E297" s="2">
        <v>0</v>
      </c>
      <c r="F297" s="2">
        <v>0</v>
      </c>
      <c r="G297" s="3">
        <f t="shared" si="12"/>
        <v>3274.3993600000267</v>
      </c>
      <c r="H297" s="3">
        <f t="shared" si="13"/>
        <v>0.16000000009080395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37227.300000000003</v>
      </c>
      <c r="D299" s="2">
        <f>'PR-RAS'!E303</f>
        <v>49898.55</v>
      </c>
      <c r="E299" s="2">
        <v>0</v>
      </c>
      <c r="F299" s="2">
        <v>0</v>
      </c>
      <c r="G299" s="3">
        <f t="shared" si="12"/>
        <v>40833.271200000003</v>
      </c>
      <c r="H299" s="3">
        <f t="shared" si="13"/>
        <v>0.75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2486.7800000000002</v>
      </c>
      <c r="D300" s="2">
        <f>'PR-RAS'!E304</f>
        <v>1933.37</v>
      </c>
      <c r="E300" s="2">
        <v>0</v>
      </c>
      <c r="F300" s="2">
        <v>0</v>
      </c>
      <c r="G300" s="3">
        <f t="shared" si="12"/>
        <v>1899.7024800000002</v>
      </c>
      <c r="H300" s="3">
        <f t="shared" si="13"/>
        <v>0.58999999999969077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528.39</v>
      </c>
      <c r="D355" s="2">
        <f>'PR-RAS'!E360</f>
        <v>0</v>
      </c>
      <c r="E355" s="2">
        <v>0</v>
      </c>
      <c r="F355" s="2">
        <v>0</v>
      </c>
      <c r="G355" s="3">
        <f t="shared" si="12"/>
        <v>187.05005999999997</v>
      </c>
      <c r="H355" s="3">
        <f t="shared" si="13"/>
        <v>0.38999999999998636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528.39</v>
      </c>
      <c r="D368" s="2">
        <f>'PR-RAS'!E373</f>
        <v>0</v>
      </c>
      <c r="E368" s="2">
        <v>0</v>
      </c>
      <c r="F368" s="2">
        <v>0</v>
      </c>
      <c r="G368" s="3">
        <f t="shared" si="12"/>
        <v>193.91913</v>
      </c>
      <c r="H368" s="3">
        <f t="shared" si="13"/>
        <v>0.38999999999998636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528.39</v>
      </c>
      <c r="D374" s="2">
        <f>'PR-RAS'!E379</f>
        <v>0</v>
      </c>
      <c r="E374" s="2">
        <v>0</v>
      </c>
      <c r="F374" s="2">
        <v>0</v>
      </c>
      <c r="G374" s="3">
        <f t="shared" si="12"/>
        <v>197.08947000000001</v>
      </c>
      <c r="H374" s="3">
        <f t="shared" si="13"/>
        <v>0.38999999999998636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528.39</v>
      </c>
      <c r="D375" s="2">
        <f>'PR-RAS'!E380</f>
        <v>0</v>
      </c>
      <c r="E375" s="2">
        <v>0</v>
      </c>
      <c r="F375" s="2">
        <v>0</v>
      </c>
      <c r="G375" s="3">
        <f t="shared" si="12"/>
        <v>197.61786000000001</v>
      </c>
      <c r="H375" s="3">
        <f t="shared" si="13"/>
        <v>0.38999999999998636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528.39</v>
      </c>
      <c r="D413" s="2">
        <f>'PR-RAS'!E418</f>
        <v>0</v>
      </c>
      <c r="E413" s="2">
        <v>0</v>
      </c>
      <c r="F413" s="2">
        <v>0</v>
      </c>
      <c r="G413" s="3">
        <f t="shared" si="12"/>
        <v>217.69667999999999</v>
      </c>
      <c r="H413" s="3">
        <f t="shared" si="13"/>
        <v>0.38999999999998636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1728.71</v>
      </c>
      <c r="D415" s="2">
        <f>'PR-RAS'!E420</f>
        <v>2257.1</v>
      </c>
      <c r="E415" s="2">
        <v>0</v>
      </c>
      <c r="F415" s="2">
        <v>0</v>
      </c>
      <c r="G415" s="3">
        <f t="shared" si="12"/>
        <v>2584.5647399999998</v>
      </c>
      <c r="H415" s="3">
        <f t="shared" si="13"/>
        <v>0.38999999999987267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398924.20999999996</v>
      </c>
      <c r="D417" s="2">
        <f>'PR-RAS'!E422</f>
        <v>573357.44000000006</v>
      </c>
      <c r="E417" s="2">
        <v>0</v>
      </c>
      <c r="F417" s="2">
        <v>0</v>
      </c>
      <c r="G417" s="3">
        <f t="shared" si="12"/>
        <v>642985.86144000001</v>
      </c>
      <c r="H417" s="3">
        <f t="shared" si="13"/>
        <v>0.65000000002328306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410514.76000000007</v>
      </c>
      <c r="D418" s="2">
        <f>'PR-RAS'!E423</f>
        <v>570086.77</v>
      </c>
      <c r="E418" s="2">
        <v>0</v>
      </c>
      <c r="F418" s="2">
        <v>0</v>
      </c>
      <c r="G418" s="3">
        <f t="shared" si="12"/>
        <v>646637.02110000001</v>
      </c>
      <c r="H418" s="3">
        <f t="shared" si="13"/>
        <v>0.46999999991385266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3270.6700000000419</v>
      </c>
      <c r="E419" s="2">
        <v>0</v>
      </c>
      <c r="F419" s="2">
        <v>0</v>
      </c>
      <c r="G419" s="3">
        <f t="shared" si="12"/>
        <v>2734.2801200000349</v>
      </c>
      <c r="H419" s="3">
        <f t="shared" si="13"/>
        <v>0.32999999995809048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11590.550000000105</v>
      </c>
      <c r="D420" s="2">
        <f>'PR-RAS'!E425</f>
        <v>0</v>
      </c>
      <c r="E420" s="2">
        <v>0</v>
      </c>
      <c r="F420" s="2">
        <v>0</v>
      </c>
      <c r="G420" s="3">
        <f t="shared" si="12"/>
        <v>4856.4404500000437</v>
      </c>
      <c r="H420" s="3">
        <f t="shared" si="13"/>
        <v>0.44999999989522621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38956.01</v>
      </c>
      <c r="D422" s="2">
        <f>'PR-RAS'!E427</f>
        <v>52155.65</v>
      </c>
      <c r="E422" s="2">
        <v>0</v>
      </c>
      <c r="F422" s="2">
        <v>0</v>
      </c>
      <c r="G422" s="3">
        <f t="shared" si="12"/>
        <v>60315.537509999995</v>
      </c>
      <c r="H422" s="3">
        <f t="shared" si="13"/>
        <v>0.36000000000058208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2486.7800000000002</v>
      </c>
      <c r="D423" s="2">
        <f>'PR-RAS'!E428</f>
        <v>1933.37</v>
      </c>
      <c r="E423" s="2">
        <v>0</v>
      </c>
      <c r="F423" s="2">
        <v>0</v>
      </c>
      <c r="G423" s="3">
        <f t="shared" si="12"/>
        <v>2681.1854400000002</v>
      </c>
      <c r="H423" s="3">
        <f t="shared" si="13"/>
        <v>0.58999999999969077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398924.20999999996</v>
      </c>
      <c r="D637" s="2">
        <f>'PR-RAS'!E643</f>
        <v>573357.44000000006</v>
      </c>
      <c r="E637" s="2">
        <v>0</v>
      </c>
      <c r="F637" s="2">
        <v>0</v>
      </c>
      <c r="G637" s="3">
        <f t="shared" si="14"/>
        <v>983026.46124000009</v>
      </c>
      <c r="H637" s="3">
        <f t="shared" si="15"/>
        <v>0.65000000002328306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410514.76000000007</v>
      </c>
      <c r="D638" s="2">
        <f>'PR-RAS'!E644</f>
        <v>570086.77</v>
      </c>
      <c r="E638" s="2">
        <v>0</v>
      </c>
      <c r="F638" s="2">
        <v>0</v>
      </c>
      <c r="G638" s="3">
        <f t="shared" si="14"/>
        <v>987788.44709999999</v>
      </c>
      <c r="H638" s="3">
        <f t="shared" si="15"/>
        <v>0.46999999991385266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3270.6700000000419</v>
      </c>
      <c r="E639" s="2">
        <v>0</v>
      </c>
      <c r="F639" s="2">
        <v>0</v>
      </c>
      <c r="G639" s="3">
        <f t="shared" si="14"/>
        <v>4173.3749200000539</v>
      </c>
      <c r="H639" s="3">
        <f t="shared" si="15"/>
        <v>0.32999999995809048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11590.550000000105</v>
      </c>
      <c r="D640" s="2">
        <f>'PR-RAS'!E646</f>
        <v>0</v>
      </c>
      <c r="E640" s="2">
        <v>0</v>
      </c>
      <c r="F640" s="2">
        <v>0</v>
      </c>
      <c r="G640" s="3">
        <f t="shared" si="14"/>
        <v>7406.3614500000667</v>
      </c>
      <c r="H640" s="3">
        <f t="shared" si="15"/>
        <v>0.44999999989522621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38956.01</v>
      </c>
      <c r="D642" s="2">
        <f>'PR-RAS'!E648</f>
        <v>52155.65</v>
      </c>
      <c r="E642" s="2">
        <v>0</v>
      </c>
      <c r="F642" s="2">
        <v>0</v>
      </c>
      <c r="G642" s="3">
        <f t="shared" si="14"/>
        <v>91834.345709999994</v>
      </c>
      <c r="H642" s="3">
        <f t="shared" si="15"/>
        <v>0.36000000000058208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50546.560000000107</v>
      </c>
      <c r="D644" s="2">
        <f>'PR-RAS'!E650</f>
        <v>48884.97999999996</v>
      </c>
      <c r="E644" s="2">
        <v>0</v>
      </c>
      <c r="F644" s="2">
        <v>0</v>
      </c>
      <c r="G644" s="3">
        <f t="shared" si="14"/>
        <v>95367.522360000017</v>
      </c>
      <c r="H644" s="3">
        <f t="shared" si="15"/>
        <v>0.45999999993364327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667.53</v>
      </c>
      <c r="D646" s="2">
        <f>'PR-RAS'!E653</f>
        <v>1274.9000000000001</v>
      </c>
      <c r="E646" s="2">
        <v>0</v>
      </c>
      <c r="F646" s="2">
        <v>0</v>
      </c>
      <c r="G646" s="3">
        <f t="shared" si="14"/>
        <v>2075.17785</v>
      </c>
      <c r="H646" s="3">
        <f t="shared" si="15"/>
        <v>0.56999999999993634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403911.6</v>
      </c>
      <c r="D647" s="2">
        <f>'PR-RAS'!E654</f>
        <v>574946.27</v>
      </c>
      <c r="E647" s="2">
        <v>0</v>
      </c>
      <c r="F647" s="2">
        <v>0</v>
      </c>
      <c r="G647" s="3">
        <f t="shared" si="14"/>
        <v>1003757.4744400001</v>
      </c>
      <c r="H647" s="3">
        <f t="shared" si="15"/>
        <v>0.67000000004190952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403304.23</v>
      </c>
      <c r="D648" s="2">
        <f>'PR-RAS'!E655</f>
        <v>576221.17000000004</v>
      </c>
      <c r="E648" s="2">
        <v>0</v>
      </c>
      <c r="F648" s="2">
        <v>0</v>
      </c>
      <c r="G648" s="3">
        <f t="shared" si="14"/>
        <v>1006568.0307900001</v>
      </c>
      <c r="H648" s="3">
        <f t="shared" si="15"/>
        <v>0.40000000002328306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1274.9000000000233</v>
      </c>
      <c r="D649" s="2">
        <f>'PR-RAS'!E656</f>
        <v>0</v>
      </c>
      <c r="E649" s="2">
        <v>0</v>
      </c>
      <c r="F649" s="2">
        <v>0</v>
      </c>
      <c r="G649" s="3">
        <f t="shared" si="14"/>
        <v>826.13520000001506</v>
      </c>
      <c r="H649" s="3">
        <f t="shared" si="15"/>
        <v>9.9999999976716936E-2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21</v>
      </c>
      <c r="E651" s="2">
        <v>0</v>
      </c>
      <c r="F651" s="2">
        <v>0</v>
      </c>
      <c r="G651" s="3">
        <f t="shared" si="14"/>
        <v>40.300000000000004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275.27</v>
      </c>
      <c r="D677" s="2">
        <f>'PR-RAS'!E684</f>
        <v>7873.96</v>
      </c>
      <c r="E677" s="2">
        <v>0</v>
      </c>
      <c r="F677" s="2">
        <v>0</v>
      </c>
      <c r="G677" s="3">
        <f t="shared" si="14"/>
        <v>10831.676440000001</v>
      </c>
      <c r="H677" s="3">
        <f t="shared" si="15"/>
        <v>0.30999999999994543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41776.49</v>
      </c>
      <c r="D717" s="2">
        <f>'PR-RAS'!E724</f>
        <v>52521.35</v>
      </c>
      <c r="E717" s="2">
        <v>0</v>
      </c>
      <c r="F717" s="2">
        <v>0</v>
      </c>
      <c r="G717" s="3">
        <f t="shared" si="14"/>
        <v>105122.54003999999</v>
      </c>
      <c r="H717" s="3">
        <f t="shared" si="15"/>
        <v>0.83999999999650754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12958.8</v>
      </c>
      <c r="D727" s="2">
        <f>'PR-RAS'!E734</f>
        <v>12914.91</v>
      </c>
      <c r="E727" s="2">
        <v>0</v>
      </c>
      <c r="F727" s="2">
        <v>0</v>
      </c>
      <c r="G727" s="3">
        <f t="shared" si="14"/>
        <v>28160.538119999997</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1116.28</v>
      </c>
      <c r="D729" s="2">
        <f>'PR-RAS'!E736</f>
        <v>1898.91</v>
      </c>
      <c r="E729" s="2">
        <v>0</v>
      </c>
      <c r="F729" s="2">
        <v>0</v>
      </c>
      <c r="G729" s="3">
        <f t="shared" si="14"/>
        <v>3577.4648000000002</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3201.03</v>
      </c>
      <c r="E731" s="2">
        <v>0</v>
      </c>
      <c r="F731" s="2">
        <v>0</v>
      </c>
      <c r="G731" s="3">
        <f t="shared" si="14"/>
        <v>4673.5038000000004</v>
      </c>
      <c r="H731" s="3">
        <f t="shared" si="15"/>
        <v>3.0000000000200089E-2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4396.7599999999993</v>
      </c>
      <c r="D1011" s="7">
        <f>BILANCA!E6</f>
        <v>2295.9799999999996</v>
      </c>
      <c r="E1011" s="7">
        <v>0</v>
      </c>
      <c r="F1011" s="7">
        <v>0</v>
      </c>
      <c r="G1011" s="8">
        <f t="shared" ref="G1011:G1306" si="38">B1011/1000*C1011+B1011/500*D1011</f>
        <v>8.9887199999999989</v>
      </c>
      <c r="H1011" s="8">
        <f t="shared" si="35"/>
        <v>0.26000000000112777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436.79999999999927</v>
      </c>
      <c r="D1012" s="2">
        <f>BILANCA!E7</f>
        <v>290.32999999999993</v>
      </c>
      <c r="E1012" s="2">
        <v>0</v>
      </c>
      <c r="F1012" s="2">
        <v>0</v>
      </c>
      <c r="G1012" s="3">
        <f t="shared" si="38"/>
        <v>2.0349199999999983</v>
      </c>
      <c r="H1012" s="3">
        <f t="shared" si="35"/>
        <v>0.53000000000065484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436.79999999999927</v>
      </c>
      <c r="D1017" s="2">
        <f>BILANCA!E12</f>
        <v>290.32999999999993</v>
      </c>
      <c r="E1017" s="2">
        <v>0</v>
      </c>
      <c r="F1017" s="2">
        <v>0</v>
      </c>
      <c r="G1017" s="3">
        <f t="shared" si="38"/>
        <v>7.1222199999999933</v>
      </c>
      <c r="H1017" s="3">
        <f t="shared" si="35"/>
        <v>0.53000000000065484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436.79999999999927</v>
      </c>
      <c r="D1024" s="2">
        <f>BILANCA!E19</f>
        <v>290.32999999999993</v>
      </c>
      <c r="E1024" s="2">
        <v>0</v>
      </c>
      <c r="F1024" s="2">
        <v>0</v>
      </c>
      <c r="G1024" s="3">
        <f t="shared" si="38"/>
        <v>14.244439999999987</v>
      </c>
      <c r="H1024" s="3">
        <f t="shared" si="35"/>
        <v>0.53000000000065484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5688.79</v>
      </c>
      <c r="D1025" s="2">
        <f>BILANCA!E20</f>
        <v>5688.79</v>
      </c>
      <c r="E1025" s="2">
        <v>0</v>
      </c>
      <c r="F1025" s="2">
        <v>0</v>
      </c>
      <c r="G1025" s="3">
        <f t="shared" si="38"/>
        <v>255.99555000000001</v>
      </c>
      <c r="H1025" s="3">
        <f t="shared" si="35"/>
        <v>0.42000000000007276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1048.51</v>
      </c>
      <c r="D1026" s="2">
        <f>BILANCA!E21</f>
        <v>1048.51</v>
      </c>
      <c r="E1026" s="2">
        <v>0</v>
      </c>
      <c r="F1026" s="2">
        <v>0</v>
      </c>
      <c r="G1026" s="3">
        <f t="shared" si="38"/>
        <v>50.328479999999999</v>
      </c>
      <c r="H1026" s="3">
        <f t="shared" si="35"/>
        <v>0.98000000000001819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3712.91</v>
      </c>
      <c r="D1027" s="2">
        <f>BILANCA!E22</f>
        <v>3712.91</v>
      </c>
      <c r="E1027" s="2">
        <v>0</v>
      </c>
      <c r="F1027" s="2">
        <v>0</v>
      </c>
      <c r="G1027" s="3">
        <f t="shared" si="38"/>
        <v>189.35840999999999</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696.79</v>
      </c>
      <c r="D1031" s="2">
        <f>BILANCA!E26</f>
        <v>696.79</v>
      </c>
      <c r="E1031" s="2">
        <v>0</v>
      </c>
      <c r="F1031" s="2">
        <v>0</v>
      </c>
      <c r="G1031" s="3">
        <f t="shared" si="38"/>
        <v>43.897770000000001</v>
      </c>
      <c r="H1031" s="3">
        <f t="shared" si="35"/>
        <v>0.42000000000007276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10710.2</v>
      </c>
      <c r="D1033" s="2">
        <f>BILANCA!E28</f>
        <v>10856.67</v>
      </c>
      <c r="E1033" s="2">
        <v>0</v>
      </c>
      <c r="F1033" s="2">
        <v>0</v>
      </c>
      <c r="G1033" s="3">
        <f t="shared" si="38"/>
        <v>745.74142000000006</v>
      </c>
      <c r="H1033" s="3">
        <f t="shared" si="35"/>
        <v>0.53000000000065484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2764.91</v>
      </c>
      <c r="D1059" s="2">
        <f>BILANCA!E54</f>
        <v>2764.91</v>
      </c>
      <c r="E1059" s="2">
        <v>0</v>
      </c>
      <c r="F1059" s="2">
        <v>0</v>
      </c>
      <c r="G1059" s="3">
        <f t="shared" si="38"/>
        <v>406.44177000000002</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2764.91</v>
      </c>
      <c r="D1060" s="2">
        <f>BILANCA!E55</f>
        <v>2764.91</v>
      </c>
      <c r="E1060" s="2">
        <v>0</v>
      </c>
      <c r="F1060" s="2">
        <v>0</v>
      </c>
      <c r="G1060" s="3">
        <f t="shared" si="38"/>
        <v>414.73649999999998</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3959.96</v>
      </c>
      <c r="D1074" s="2">
        <f>BILANCA!E69</f>
        <v>2005.6499999999996</v>
      </c>
      <c r="E1074" s="2">
        <v>0</v>
      </c>
      <c r="F1074" s="2">
        <v>0</v>
      </c>
      <c r="G1074" s="3">
        <f t="shared" si="38"/>
        <v>510.16063999999994</v>
      </c>
      <c r="H1074" s="3">
        <f t="shared" si="35"/>
        <v>0.39000000000032742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1274.8999999999999</v>
      </c>
      <c r="D1075" s="2">
        <f>BILANCA!E70</f>
        <v>0</v>
      </c>
      <c r="E1075" s="2">
        <v>0</v>
      </c>
      <c r="F1075" s="2">
        <v>0</v>
      </c>
      <c r="G1075" s="3">
        <f t="shared" si="38"/>
        <v>82.868499999999997</v>
      </c>
      <c r="H1075" s="3">
        <f t="shared" si="35"/>
        <v>0.10000000000013642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1192.56</v>
      </c>
      <c r="D1076" s="2">
        <f>BILANCA!E71</f>
        <v>0</v>
      </c>
      <c r="E1076" s="2">
        <v>0</v>
      </c>
      <c r="F1076" s="2">
        <v>0</v>
      </c>
      <c r="G1076" s="3">
        <f t="shared" si="38"/>
        <v>78.708960000000005</v>
      </c>
      <c r="H1076" s="3">
        <f t="shared" si="35"/>
        <v>0.44000000000005457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1192.56</v>
      </c>
      <c r="D1078" s="2">
        <f>BILANCA!E73</f>
        <v>0</v>
      </c>
      <c r="E1078" s="2">
        <v>0</v>
      </c>
      <c r="F1078" s="2">
        <v>0</v>
      </c>
      <c r="G1078" s="3">
        <f t="shared" si="38"/>
        <v>81.094080000000005</v>
      </c>
      <c r="H1078" s="3">
        <f t="shared" si="35"/>
        <v>0.44000000000005457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82.34</v>
      </c>
      <c r="D1085" s="2">
        <f>BILANCA!E80</f>
        <v>0</v>
      </c>
      <c r="E1085" s="2">
        <v>0</v>
      </c>
      <c r="F1085" s="2">
        <v>0</v>
      </c>
      <c r="G1085" s="3">
        <f t="shared" si="38"/>
        <v>6.1755000000000004</v>
      </c>
      <c r="H1085" s="3">
        <f t="shared" si="35"/>
        <v>0.34000000000000341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430.54</v>
      </c>
      <c r="D1087" s="2">
        <f>BILANCA!E82</f>
        <v>1123.9099999999999</v>
      </c>
      <c r="E1087" s="2">
        <v>0</v>
      </c>
      <c r="F1087" s="2">
        <v>0</v>
      </c>
      <c r="G1087" s="3">
        <f t="shared" si="38"/>
        <v>206.23371999999998</v>
      </c>
      <c r="H1087" s="3">
        <f t="shared" si="35"/>
        <v>0.55000000000012506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170.24</v>
      </c>
      <c r="D1090" s="2">
        <f>BILANCA!E85</f>
        <v>170.24</v>
      </c>
      <c r="E1090" s="2">
        <v>0</v>
      </c>
      <c r="F1090" s="2">
        <v>0</v>
      </c>
      <c r="G1090" s="3">
        <f t="shared" si="38"/>
        <v>40.857600000000005</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260.3</v>
      </c>
      <c r="D1092" s="2">
        <f>BILANCA!E87</f>
        <v>953.67</v>
      </c>
      <c r="E1092" s="2">
        <v>0</v>
      </c>
      <c r="F1092" s="2">
        <v>0</v>
      </c>
      <c r="G1092" s="3">
        <f t="shared" si="38"/>
        <v>177.74648000000002</v>
      </c>
      <c r="H1092" s="3">
        <f t="shared" si="35"/>
        <v>0.6300000000000523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2254.52</v>
      </c>
      <c r="D1152" s="2">
        <f>BILANCA!E147</f>
        <v>881.73999999999978</v>
      </c>
      <c r="E1152" s="2">
        <v>0</v>
      </c>
      <c r="F1152" s="2">
        <v>0</v>
      </c>
      <c r="G1152" s="3">
        <f t="shared" si="38"/>
        <v>570.55599999999981</v>
      </c>
      <c r="H1152" s="3">
        <f t="shared" si="41"/>
        <v>0.74000000000023647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3128.75</v>
      </c>
      <c r="D1165" s="2">
        <f>BILANCA!E160</f>
        <v>1933.37</v>
      </c>
      <c r="E1165" s="2">
        <v>0</v>
      </c>
      <c r="F1165" s="2">
        <v>0</v>
      </c>
      <c r="G1165" s="3">
        <f t="shared" si="38"/>
        <v>1084.3009500000001</v>
      </c>
      <c r="H1165" s="3">
        <f t="shared" si="41"/>
        <v>0.61999999999989086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874.23</v>
      </c>
      <c r="D1169" s="2">
        <f>BILANCA!E164</f>
        <v>1051.6300000000001</v>
      </c>
      <c r="E1169" s="2">
        <v>0</v>
      </c>
      <c r="F1169" s="2">
        <v>0</v>
      </c>
      <c r="G1169" s="3">
        <f t="shared" si="38"/>
        <v>473.42091000000005</v>
      </c>
      <c r="H1169" s="3">
        <f t="shared" si="41"/>
        <v>0.59999999999990905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4396.7600000000093</v>
      </c>
      <c r="D1180" s="2">
        <f>BILANCA!E176</f>
        <v>2295.9800000000032</v>
      </c>
      <c r="E1180" s="2">
        <v>0</v>
      </c>
      <c r="F1180" s="2">
        <v>0</v>
      </c>
      <c r="G1180" s="3">
        <f t="shared" si="38"/>
        <v>1528.0824000000027</v>
      </c>
      <c r="H1180" s="3">
        <f t="shared" si="41"/>
        <v>0.25999999998748535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50164.710000000006</v>
      </c>
      <c r="D1181" s="2">
        <f>BILANCA!E177</f>
        <v>48957.259999999995</v>
      </c>
      <c r="E1181" s="2">
        <v>0</v>
      </c>
      <c r="F1181" s="2">
        <v>0</v>
      </c>
      <c r="G1181" s="3">
        <f t="shared" si="38"/>
        <v>25321.548330000001</v>
      </c>
      <c r="H1181" s="3">
        <f t="shared" si="41"/>
        <v>0.54999999998835847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50164.710000000006</v>
      </c>
      <c r="D1182" s="2">
        <f>BILANCA!E178</f>
        <v>48616.59</v>
      </c>
      <c r="E1182" s="2">
        <v>0</v>
      </c>
      <c r="F1182" s="2">
        <v>0</v>
      </c>
      <c r="G1182" s="3">
        <f t="shared" si="38"/>
        <v>25352.437079999996</v>
      </c>
      <c r="H1182" s="3">
        <f t="shared" si="41"/>
        <v>0.69999999999708962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34982.230000000003</v>
      </c>
      <c r="D1183" s="2">
        <f>BILANCA!E179</f>
        <v>39149.230000000003</v>
      </c>
      <c r="E1183" s="2">
        <v>0</v>
      </c>
      <c r="F1183" s="2">
        <v>0</v>
      </c>
      <c r="G1183" s="3">
        <f t="shared" si="38"/>
        <v>19597.559369999999</v>
      </c>
      <c r="H1183" s="3">
        <f t="shared" si="41"/>
        <v>0.46000000000640284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14871.96</v>
      </c>
      <c r="D1184" s="2">
        <f>BILANCA!E180</f>
        <v>9422.2999999999993</v>
      </c>
      <c r="E1184" s="2">
        <v>0</v>
      </c>
      <c r="F1184" s="2">
        <v>0</v>
      </c>
      <c r="G1184" s="3">
        <f t="shared" si="38"/>
        <v>5866.6814399999985</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123.48</v>
      </c>
      <c r="D1185" s="2">
        <f>BILANCA!E181</f>
        <v>45.06</v>
      </c>
      <c r="E1185" s="2">
        <v>0</v>
      </c>
      <c r="F1185" s="2">
        <v>0</v>
      </c>
      <c r="G1185" s="3">
        <f t="shared" si="38"/>
        <v>37.379999999999995</v>
      </c>
      <c r="H1185" s="3">
        <f t="shared" si="41"/>
        <v>0.54000000000000625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123.48</v>
      </c>
      <c r="D1188" s="2">
        <f>BILANCA!E184</f>
        <v>45.06</v>
      </c>
      <c r="E1188" s="2">
        <v>0</v>
      </c>
      <c r="F1188" s="2">
        <v>0</v>
      </c>
      <c r="G1188" s="3">
        <f t="shared" si="38"/>
        <v>38.020800000000001</v>
      </c>
      <c r="H1188" s="3">
        <f t="shared" si="41"/>
        <v>0.54000000000000625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187.04</v>
      </c>
      <c r="D1200" s="2">
        <f>BILANCA!E196</f>
        <v>0</v>
      </c>
      <c r="E1200" s="2">
        <v>0</v>
      </c>
      <c r="F1200" s="2">
        <v>0</v>
      </c>
      <c r="G1200" s="3">
        <f t="shared" si="38"/>
        <v>35.537599999999998</v>
      </c>
      <c r="H1200" s="3">
        <f t="shared" si="41"/>
        <v>3.9999999999992042E-2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340.67</v>
      </c>
      <c r="E1251" s="2">
        <v>0</v>
      </c>
      <c r="F1251" s="2">
        <v>0</v>
      </c>
      <c r="G1251" s="3">
        <f>B1251/1000*C1251+B1251/500*D1251</f>
        <v>164.20294000000001</v>
      </c>
      <c r="H1251" s="3">
        <f>ABS(C1251-ROUND(C1251,0))+ABS(D1251-ROUND(D1251,0))</f>
        <v>0.32999999999998408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-45767.95</v>
      </c>
      <c r="D1255" s="2">
        <f>BILANCA!E251</f>
        <v>-46661.279999999992</v>
      </c>
      <c r="E1255" s="2">
        <v>0</v>
      </c>
      <c r="F1255" s="2">
        <v>0</v>
      </c>
      <c r="G1255" s="3">
        <f t="shared" si="38"/>
        <v>-34077.174949999993</v>
      </c>
      <c r="H1255" s="3">
        <f t="shared" si="41"/>
        <v>0.32999999999447027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2291.83</v>
      </c>
      <c r="D1256" s="2">
        <f>BILANCA!E252</f>
        <v>290.33</v>
      </c>
      <c r="E1256" s="2">
        <v>0</v>
      </c>
      <c r="F1256" s="2">
        <v>0</v>
      </c>
      <c r="G1256" s="3">
        <f t="shared" si="38"/>
        <v>706.63253999999995</v>
      </c>
      <c r="H1256" s="3">
        <f t="shared" si="41"/>
        <v>0.50000000000005684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2291.83</v>
      </c>
      <c r="D1257" s="2">
        <f>BILANCA!E253</f>
        <v>290.33</v>
      </c>
      <c r="E1257" s="2">
        <v>0</v>
      </c>
      <c r="F1257" s="2">
        <v>0</v>
      </c>
      <c r="G1257" s="3">
        <f t="shared" si="38"/>
        <v>709.50502999999992</v>
      </c>
      <c r="H1257" s="3">
        <f t="shared" si="41"/>
        <v>0.50000000000005684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-50546.559999999998</v>
      </c>
      <c r="D1259" s="2">
        <f>BILANCA!E255</f>
        <v>-48884.979999999996</v>
      </c>
      <c r="E1259" s="2">
        <v>0</v>
      </c>
      <c r="F1259" s="2">
        <v>0</v>
      </c>
      <c r="G1259" s="3">
        <f t="shared" si="38"/>
        <v>-36930.813479999997</v>
      </c>
      <c r="H1259" s="3">
        <f t="shared" si="41"/>
        <v>0.46000000000640284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50546.559999999998</v>
      </c>
      <c r="D1264" s="2">
        <f>BILANCA!E260</f>
        <v>48884.979999999996</v>
      </c>
      <c r="E1264" s="2">
        <v>0</v>
      </c>
      <c r="F1264" s="2">
        <v>0</v>
      </c>
      <c r="G1264" s="3">
        <f t="shared" si="38"/>
        <v>37672.396079999999</v>
      </c>
      <c r="H1264" s="3">
        <f t="shared" si="41"/>
        <v>0.46000000000640284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48289.46</v>
      </c>
      <c r="D1265" s="2">
        <f>BILANCA!E261</f>
        <v>46627.88</v>
      </c>
      <c r="E1265" s="2">
        <v>0</v>
      </c>
      <c r="F1265" s="2">
        <v>0</v>
      </c>
      <c r="G1265" s="3">
        <f t="shared" si="38"/>
        <v>36094.0311</v>
      </c>
      <c r="H1265" s="3">
        <f t="shared" si="41"/>
        <v>0.58000000000174623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2257.1</v>
      </c>
      <c r="D1266" s="2">
        <f>BILANCA!E262</f>
        <v>2257.1</v>
      </c>
      <c r="E1266" s="2">
        <v>0</v>
      </c>
      <c r="F1266" s="2">
        <v>0</v>
      </c>
      <c r="G1266" s="3">
        <f t="shared" si="38"/>
        <v>1733.4528</v>
      </c>
      <c r="H1266" s="3">
        <f t="shared" si="41"/>
        <v>0.1999999999998181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2486.7800000000002</v>
      </c>
      <c r="D1278" s="2">
        <f>BILANCA!E274</f>
        <v>1933.37</v>
      </c>
      <c r="E1278" s="2">
        <v>0</v>
      </c>
      <c r="F1278" s="2">
        <v>0</v>
      </c>
      <c r="G1278" s="3">
        <f t="shared" si="38"/>
        <v>1702.7433599999999</v>
      </c>
      <c r="H1278" s="3">
        <f t="shared" si="41"/>
        <v>0.58999999999969077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2486.7800000000002</v>
      </c>
      <c r="D1291" s="2">
        <f>BILANCA!E287</f>
        <v>1933.37</v>
      </c>
      <c r="E1291" s="2">
        <v>0</v>
      </c>
      <c r="F1291" s="2">
        <v>0</v>
      </c>
      <c r="G1291" s="3">
        <f t="shared" si="48"/>
        <v>1785.3391200000001</v>
      </c>
      <c r="H1291" s="3">
        <f t="shared" si="49"/>
        <v>0.58999999999969077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3128.75</v>
      </c>
      <c r="D1305" s="2">
        <f>BILANCA!E302</f>
        <v>1933.37</v>
      </c>
      <c r="E1305" s="2">
        <v>0</v>
      </c>
      <c r="F1305" s="2">
        <v>0</v>
      </c>
      <c r="G1305" s="3">
        <f t="shared" si="38"/>
        <v>2063.6695499999996</v>
      </c>
      <c r="H1305" s="3">
        <f t="shared" si="41"/>
        <v>0.61999999999989086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57.26</v>
      </c>
      <c r="D1311" s="2">
        <f>BILANCA!E308</f>
        <v>836.3</v>
      </c>
      <c r="E1311" s="2">
        <v>0</v>
      </c>
      <c r="F1311" s="2">
        <v>0</v>
      </c>
      <c r="G1311" s="3">
        <f t="shared" si="52"/>
        <v>520.68786</v>
      </c>
      <c r="H1311" s="3">
        <f t="shared" si="41"/>
        <v>0.55999999999995254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50.6</v>
      </c>
      <c r="D1312" s="2">
        <f>BILANCA!E309</f>
        <v>50.6</v>
      </c>
      <c r="E1312" s="2">
        <v>0</v>
      </c>
      <c r="F1312" s="2">
        <v>0</v>
      </c>
      <c r="G1312" s="3">
        <f t="shared" si="52"/>
        <v>45.843600000000002</v>
      </c>
      <c r="H1312" s="3">
        <f t="shared" si="41"/>
        <v>0.79999999999999716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152.44</v>
      </c>
      <c r="D1314" s="2">
        <f>BILANCA!E311</f>
        <v>66.77</v>
      </c>
      <c r="E1314" s="2">
        <v>0</v>
      </c>
      <c r="F1314" s="2">
        <v>0</v>
      </c>
      <c r="G1314" s="3">
        <f t="shared" si="52"/>
        <v>86.937919999999991</v>
      </c>
      <c r="H1314" s="3">
        <f t="shared" si="41"/>
        <v>0.67000000000000171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8282.17</v>
      </c>
      <c r="D1339" s="2">
        <f>BILANCA!E336</f>
        <v>6372.73</v>
      </c>
      <c r="E1339" s="2">
        <v>0</v>
      </c>
      <c r="F1339" s="2">
        <v>0</v>
      </c>
      <c r="G1339" s="3">
        <f t="shared" si="52"/>
        <v>6918.0902700000006</v>
      </c>
      <c r="H1339" s="3">
        <f t="shared" si="41"/>
        <v>0.44000000000050932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41882.54</v>
      </c>
      <c r="D1340" s="2">
        <f>BILANCA!E337</f>
        <v>42243.86</v>
      </c>
      <c r="E1340" s="2">
        <v>0</v>
      </c>
      <c r="F1340" s="2">
        <v>0</v>
      </c>
      <c r="G1340" s="3">
        <f t="shared" si="52"/>
        <v>41702.185800000007</v>
      </c>
      <c r="H1340" s="3">
        <f t="shared" si="41"/>
        <v>0.59999999999854481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340.67</v>
      </c>
      <c r="E1368" s="2">
        <v>0</v>
      </c>
      <c r="F1368" s="2">
        <v>0</v>
      </c>
      <c r="G1368" s="3">
        <f t="shared" si="57"/>
        <v>243.91972000000001</v>
      </c>
      <c r="H1368" s="3">
        <f t="shared" si="58"/>
        <v>0.32999999999998408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1855.03</v>
      </c>
      <c r="E1384" s="2">
        <v>0</v>
      </c>
      <c r="F1384" s="2">
        <v>0</v>
      </c>
      <c r="G1384" s="3">
        <f t="shared" si="59"/>
        <v>1387.5624399999999</v>
      </c>
      <c r="H1384" s="3">
        <f t="shared" si="60"/>
        <v>2.9999999999972715E-2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370.73</v>
      </c>
      <c r="E1387" s="2">
        <v>0</v>
      </c>
      <c r="F1387" s="2">
        <v>0</v>
      </c>
      <c r="G1387" s="3">
        <f t="shared" si="59"/>
        <v>279.53041999999999</v>
      </c>
      <c r="H1387" s="3">
        <f t="shared" si="60"/>
        <v>0.26999999999998181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410514.76</v>
      </c>
      <c r="D1510" s="2">
        <f>'RAS-funkcijski'!E114</f>
        <v>570086.77</v>
      </c>
      <c r="E1510" s="2">
        <v>0</v>
      </c>
      <c r="F1510" s="2">
        <v>0</v>
      </c>
      <c r="G1510" s="3">
        <f t="shared" si="52"/>
        <v>170575.71300000002</v>
      </c>
      <c r="H1510" s="3">
        <f t="shared" si="63"/>
        <v>0.46999999997206032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410514.76</v>
      </c>
      <c r="D1511" s="2">
        <f>'RAS-funkcijski'!E115</f>
        <v>570086.77</v>
      </c>
      <c r="E1511" s="2">
        <v>0</v>
      </c>
      <c r="F1511" s="2">
        <v>0</v>
      </c>
      <c r="G1511" s="3">
        <f t="shared" si="52"/>
        <v>172126.4013</v>
      </c>
      <c r="H1511" s="3">
        <f t="shared" si="63"/>
        <v>0.46999999997206032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410514.76</v>
      </c>
      <c r="D1512" s="2">
        <f>'RAS-funkcijski'!E116</f>
        <v>570086.77</v>
      </c>
      <c r="E1512" s="2">
        <v>0</v>
      </c>
      <c r="F1512" s="2">
        <v>0</v>
      </c>
      <c r="G1512" s="3">
        <f t="shared" si="52"/>
        <v>173677.08960000001</v>
      </c>
      <c r="H1512" s="3">
        <f t="shared" si="63"/>
        <v>0.46999999997206032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410514.76</v>
      </c>
      <c r="D1537" s="14">
        <f>'RAS-funkcijski'!E141</f>
        <v>570086.77</v>
      </c>
      <c r="E1537" s="14">
        <v>0</v>
      </c>
      <c r="F1537" s="14">
        <v>0</v>
      </c>
      <c r="G1537" s="15">
        <f t="shared" si="52"/>
        <v>212444.29710000003</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50164.71</v>
      </c>
      <c r="D1582" s="7"/>
      <c r="E1582" s="7">
        <v>0</v>
      </c>
      <c r="F1582" s="7">
        <v>0</v>
      </c>
      <c r="G1582" s="8">
        <f t="shared" ref="G1582:G1686" si="70">B1582/1000*C1582</f>
        <v>50.164709999999999</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576906.75999999989</v>
      </c>
      <c r="D1583" s="2">
        <v>0</v>
      </c>
      <c r="E1583" s="2">
        <v>0</v>
      </c>
      <c r="F1583" s="2">
        <v>0</v>
      </c>
      <c r="G1583" s="3">
        <f t="shared" si="70"/>
        <v>1153.8135199999997</v>
      </c>
      <c r="H1583" s="3">
        <f t="shared" si="71"/>
        <v>0.2400000001071021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574288.17999999993</v>
      </c>
      <c r="D1585" s="2">
        <v>0</v>
      </c>
      <c r="E1585" s="2">
        <v>0</v>
      </c>
      <c r="F1585" s="2">
        <v>0</v>
      </c>
      <c r="G1585" s="3">
        <f t="shared" si="70"/>
        <v>2297.1527199999996</v>
      </c>
      <c r="H1585" s="3">
        <f t="shared" si="71"/>
        <v>0.17999999993480742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474180.74</v>
      </c>
      <c r="D1586" s="2">
        <v>0</v>
      </c>
      <c r="E1586" s="2">
        <v>0</v>
      </c>
      <c r="F1586" s="2">
        <v>0</v>
      </c>
      <c r="G1586" s="3">
        <f t="shared" si="70"/>
        <v>2370.9036999999998</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96609.69</v>
      </c>
      <c r="D1587" s="2">
        <v>0</v>
      </c>
      <c r="E1587" s="2">
        <v>0</v>
      </c>
      <c r="F1587" s="2">
        <v>0</v>
      </c>
      <c r="G1587" s="3">
        <f t="shared" si="70"/>
        <v>579.65814</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853.36</v>
      </c>
      <c r="D1588" s="2">
        <v>0</v>
      </c>
      <c r="E1588" s="2">
        <v>0</v>
      </c>
      <c r="F1588" s="2">
        <v>0</v>
      </c>
      <c r="G1588" s="3">
        <f t="shared" si="70"/>
        <v>5.9735200000000006</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2644.39</v>
      </c>
      <c r="D1593" s="2">
        <v>0</v>
      </c>
      <c r="E1593" s="2">
        <v>0</v>
      </c>
      <c r="F1593" s="2">
        <v>0</v>
      </c>
      <c r="G1593" s="3">
        <f t="shared" si="70"/>
        <v>31.732679999999998</v>
      </c>
      <c r="H1593" s="3">
        <f t="shared" si="71"/>
        <v>0.38999999999987267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2618.58</v>
      </c>
      <c r="D1601" s="2">
        <v>0</v>
      </c>
      <c r="E1601" s="2">
        <v>0</v>
      </c>
      <c r="F1601" s="2">
        <v>0</v>
      </c>
      <c r="G1601" s="3">
        <f>B1601/1000*C1601</f>
        <v>52.371600000000001</v>
      </c>
      <c r="H1601" s="3">
        <f>ABS(C1601-ROUND(C1601,0))</f>
        <v>0.42000000000007276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578114.21000000008</v>
      </c>
      <c r="D1602" s="2">
        <v>0</v>
      </c>
      <c r="E1602" s="2">
        <v>0</v>
      </c>
      <c r="F1602" s="2">
        <v>0</v>
      </c>
      <c r="G1602" s="3">
        <f t="shared" si="70"/>
        <v>12140.398410000002</v>
      </c>
      <c r="H1602" s="3">
        <f t="shared" si="71"/>
        <v>0.21000000007916242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575836.30000000005</v>
      </c>
      <c r="D1604" s="2">
        <v>0</v>
      </c>
      <c r="E1604" s="2">
        <v>0</v>
      </c>
      <c r="F1604" s="2">
        <v>0</v>
      </c>
      <c r="G1604" s="3">
        <f t="shared" si="70"/>
        <v>13244.234900000001</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470013.74</v>
      </c>
      <c r="D1605" s="2">
        <v>0</v>
      </c>
      <c r="E1605" s="2">
        <v>0</v>
      </c>
      <c r="F1605" s="2">
        <v>0</v>
      </c>
      <c r="G1605" s="3">
        <f t="shared" si="70"/>
        <v>11280.329760000001</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102059.35</v>
      </c>
      <c r="D1606" s="2">
        <v>0</v>
      </c>
      <c r="E1606" s="2">
        <v>0</v>
      </c>
      <c r="F1606" s="2">
        <v>0</v>
      </c>
      <c r="G1606" s="3">
        <f t="shared" si="70"/>
        <v>2551.4837500000003</v>
      </c>
      <c r="H1606" s="3">
        <f t="shared" si="71"/>
        <v>0.35000000000582077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931.78</v>
      </c>
      <c r="D1607" s="2">
        <v>0</v>
      </c>
      <c r="E1607" s="2">
        <v>0</v>
      </c>
      <c r="F1607" s="2">
        <v>0</v>
      </c>
      <c r="G1607" s="3">
        <f t="shared" si="70"/>
        <v>24.226279999999999</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2831.43</v>
      </c>
      <c r="D1612" s="2">
        <v>0</v>
      </c>
      <c r="E1612" s="2">
        <v>0</v>
      </c>
      <c r="F1612" s="2">
        <v>0</v>
      </c>
      <c r="G1612" s="3">
        <f t="shared" si="70"/>
        <v>87.774329999999992</v>
      </c>
      <c r="H1612" s="3">
        <f t="shared" si="71"/>
        <v>0.42999999999983629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2277.91</v>
      </c>
      <c r="D1620" s="2">
        <v>0</v>
      </c>
      <c r="E1620" s="2">
        <v>0</v>
      </c>
      <c r="F1620" s="2">
        <v>0</v>
      </c>
      <c r="G1620" s="3">
        <f>B1620/1000*C1620</f>
        <v>88.838489999999993</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48957.259999999776</v>
      </c>
      <c r="D1621" s="2">
        <v>0</v>
      </c>
      <c r="E1621" s="2">
        <v>0</v>
      </c>
      <c r="F1621" s="2">
        <v>0</v>
      </c>
      <c r="G1621" s="3">
        <f t="shared" si="70"/>
        <v>1958.290399999991</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6713.4000000000005</v>
      </c>
      <c r="D1622" s="2">
        <v>0</v>
      </c>
      <c r="E1622" s="2">
        <v>0</v>
      </c>
      <c r="F1622" s="2">
        <v>0</v>
      </c>
      <c r="G1622" s="3">
        <f t="shared" si="70"/>
        <v>275.24940000000004</v>
      </c>
      <c r="H1622" s="3">
        <f t="shared" si="71"/>
        <v>0.4000000000005457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6372.7300000000005</v>
      </c>
      <c r="D1628" s="2">
        <v>0</v>
      </c>
      <c r="E1628" s="2">
        <v>0</v>
      </c>
      <c r="F1628" s="2">
        <v>0</v>
      </c>
      <c r="G1628" s="3">
        <f t="shared" si="70"/>
        <v>299.51831000000004</v>
      </c>
      <c r="H1628" s="3">
        <f t="shared" si="71"/>
        <v>0.26999999999952706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6327.67</v>
      </c>
      <c r="D1634" s="2">
        <v>0</v>
      </c>
      <c r="E1634" s="2">
        <v>0</v>
      </c>
      <c r="F1634" s="2">
        <v>0</v>
      </c>
      <c r="G1634" s="3">
        <f t="shared" si="70"/>
        <v>335.36651000000001</v>
      </c>
      <c r="H1634" s="3">
        <f t="shared" si="71"/>
        <v>0.32999999999992724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848.7</v>
      </c>
      <c r="D1635" s="2">
        <v>0</v>
      </c>
      <c r="E1635" s="2">
        <v>0</v>
      </c>
      <c r="F1635" s="2">
        <v>0</v>
      </c>
      <c r="G1635" s="3">
        <f t="shared" si="70"/>
        <v>45.829799999999999</v>
      </c>
      <c r="H1635" s="3">
        <f t="shared" si="71"/>
        <v>0.29999999999995453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311.44</v>
      </c>
      <c r="D1636" s="2">
        <v>0</v>
      </c>
      <c r="E1636" s="2">
        <v>0</v>
      </c>
      <c r="F1636" s="2">
        <v>0</v>
      </c>
      <c r="G1636" s="3">
        <f t="shared" si="70"/>
        <v>17.129200000000001</v>
      </c>
      <c r="H1636" s="3">
        <f t="shared" si="71"/>
        <v>0.43999999999999773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5167.53</v>
      </c>
      <c r="D1638" s="2">
        <v>0</v>
      </c>
      <c r="E1638" s="2">
        <v>0</v>
      </c>
      <c r="F1638" s="2">
        <v>0</v>
      </c>
      <c r="G1638" s="3">
        <f t="shared" si="70"/>
        <v>294.54921000000002</v>
      </c>
      <c r="H1638" s="3">
        <f t="shared" si="71"/>
        <v>0.47000000000025466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45.06</v>
      </c>
      <c r="D1639" s="2">
        <v>0</v>
      </c>
      <c r="E1639" s="2">
        <v>0</v>
      </c>
      <c r="F1639" s="2">
        <v>0</v>
      </c>
      <c r="G1639" s="3">
        <f t="shared" si="70"/>
        <v>2.6134800000000005</v>
      </c>
      <c r="H1639" s="3">
        <f t="shared" si="71"/>
        <v>6.0000000000002274E-2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45.06</v>
      </c>
      <c r="D1643" s="2">
        <v>0</v>
      </c>
      <c r="E1643" s="2">
        <v>0</v>
      </c>
      <c r="F1643" s="2">
        <v>0</v>
      </c>
      <c r="G1643" s="3">
        <f t="shared" si="70"/>
        <v>2.79372</v>
      </c>
      <c r="H1643" s="3">
        <f t="shared" si="71"/>
        <v>6.0000000000002274E-2</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340.67</v>
      </c>
      <c r="D1680" s="2">
        <v>0</v>
      </c>
      <c r="E1680" s="2">
        <v>0</v>
      </c>
      <c r="F1680" s="2">
        <v>0</v>
      </c>
      <c r="G1680" s="3">
        <f>B1680/1000*C1680</f>
        <v>33.726330000000004</v>
      </c>
      <c r="H1680" s="3">
        <f>ABS(C1680-ROUND(C1680,0))</f>
        <v>0.32999999999998408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42243.86</v>
      </c>
      <c r="D1681" s="2">
        <v>0</v>
      </c>
      <c r="E1681" s="2">
        <v>0</v>
      </c>
      <c r="F1681" s="2">
        <v>0</v>
      </c>
      <c r="G1681" s="3">
        <f t="shared" si="70"/>
        <v>4224.3860000000004</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42243.86</v>
      </c>
      <c r="D1683" s="2">
        <v>0</v>
      </c>
      <c r="E1683" s="2">
        <v>0</v>
      </c>
      <c r="F1683" s="2">
        <v>0</v>
      </c>
      <c r="G1683" s="3">
        <f t="shared" si="70"/>
        <v>4308.8737199999996</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48890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398924.20999999996</v>
      </c>
      <c r="I17" s="275">
        <f>'PR-RAS'!E6</f>
        <v>573357.44000000006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409986.37000000005</v>
      </c>
      <c r="I18" s="275">
        <f>'PR-RAS'!E152</f>
        <v>570086.77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50546.560000000107</v>
      </c>
      <c r="I20" s="275">
        <f>'PR-RAS'!E650</f>
        <v>48884.97999999996</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436.79999999999927</v>
      </c>
      <c r="I22" s="275">
        <f>BILANCA!E7</f>
        <v>290.32999999999993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3959.96</v>
      </c>
      <c r="I23" s="275">
        <f>BILANCA!E69</f>
        <v>2005.6499999999996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50164.710000000006</v>
      </c>
      <c r="I24" s="275">
        <f>BILANCA!E177</f>
        <v>48957.259999999995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-45767.95</v>
      </c>
      <c r="I25" s="275">
        <f>BILANCA!E251</f>
        <v>-46661.279999999992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410514.76</v>
      </c>
      <c r="I30" s="275">
        <f>'RAS-funkcijski'!E114</f>
        <v>570086.77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410514.76</v>
      </c>
      <c r="I31" s="275">
        <f>'RAS-funkcijski'!E141</f>
        <v>570086.77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50164.71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48957.259999999776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6713.4000000000005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42243.86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3"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398924.20999999996</v>
      </c>
      <c r="E6" s="60">
        <f>E7+E43+E49+E82+E106+E125+E134+E140</f>
        <v>573357.44000000006</v>
      </c>
      <c r="F6" s="45">
        <f t="shared" ref="F6:F132" si="0">IF(D6&lt;&gt;0,IF(E6/D6&gt;=100,"&gt;&gt;100",E6/D6*100),"-")</f>
        <v>143.72590723435917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275.27</v>
      </c>
      <c r="E49" s="60">
        <f>E50+E53+E58+E61+E64+E68+E71+E74+E77</f>
        <v>7873.96</v>
      </c>
      <c r="F49" s="45">
        <f t="shared" si="0"/>
        <v>2860.4497402550228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275.27</v>
      </c>
      <c r="E68" s="60">
        <f t="shared" si="11"/>
        <v>7873.96</v>
      </c>
      <c r="F68" s="45">
        <f t="shared" si="0"/>
        <v>2860.4497402550228</v>
      </c>
    </row>
    <row r="69" spans="1:6" ht="12.75" customHeight="1" x14ac:dyDescent="0.2">
      <c r="A69" s="63" t="s">
        <v>141</v>
      </c>
      <c r="B69" s="64" t="s">
        <v>142</v>
      </c>
      <c r="C69" s="247" t="s">
        <v>141</v>
      </c>
      <c r="D69" s="194">
        <v>275.27</v>
      </c>
      <c r="E69" s="194">
        <v>7873.96</v>
      </c>
      <c r="F69" s="45">
        <f t="shared" si="0"/>
        <v>2860.4497402550228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1.02</v>
      </c>
      <c r="E82" s="60">
        <f t="shared" si="15"/>
        <v>0.98</v>
      </c>
      <c r="F82" s="45">
        <f t="shared" si="0"/>
        <v>96.078431372549005</v>
      </c>
    </row>
    <row r="83" spans="1:6" ht="12.75" customHeight="1" x14ac:dyDescent="0.2">
      <c r="A83" s="63">
        <v>641</v>
      </c>
      <c r="B83" s="64" t="s">
        <v>169</v>
      </c>
      <c r="C83" s="247" t="s">
        <v>170</v>
      </c>
      <c r="D83" s="60">
        <f t="shared" ref="D83:E83" si="16">SUM(D84:D90)</f>
        <v>1.02</v>
      </c>
      <c r="E83" s="60">
        <f t="shared" si="16"/>
        <v>0.98</v>
      </c>
      <c r="F83" s="45">
        <f t="shared" si="0"/>
        <v>96.078431372549005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1.02</v>
      </c>
      <c r="E85" s="194">
        <v>0.98</v>
      </c>
      <c r="F85" s="45">
        <f t="shared" si="0"/>
        <v>96.078431372549005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41776.49</v>
      </c>
      <c r="E106" s="60">
        <f>E107+E112+E120+E124</f>
        <v>52521.35</v>
      </c>
      <c r="F106" s="45">
        <f t="shared" si="0"/>
        <v>125.7198725886258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41776.49</v>
      </c>
      <c r="E112" s="60">
        <f t="shared" si="20"/>
        <v>52521.35</v>
      </c>
      <c r="F112" s="45">
        <f t="shared" si="0"/>
        <v>125.7198725886258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41776.49</v>
      </c>
      <c r="E117" s="194">
        <v>52521.35</v>
      </c>
      <c r="F117" s="45">
        <f t="shared" si="0"/>
        <v>125.7198725886258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663.31</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663.31</v>
      </c>
      <c r="E129" s="60">
        <f t="shared" si="24"/>
        <v>0</v>
      </c>
      <c r="F129" s="45">
        <f t="shared" si="0"/>
        <v>0</v>
      </c>
    </row>
    <row r="130" spans="1:6" ht="12.75" customHeight="1" x14ac:dyDescent="0.2">
      <c r="A130" s="63">
        <v>6631</v>
      </c>
      <c r="B130" s="65" t="s">
        <v>263</v>
      </c>
      <c r="C130" s="247" t="s">
        <v>264</v>
      </c>
      <c r="D130" s="194">
        <v>663.31</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356208.12</v>
      </c>
      <c r="E134" s="60">
        <f t="shared" si="25"/>
        <v>512961.15</v>
      </c>
      <c r="F134" s="45">
        <f t="shared" ref="F134:F229" si="26">IF(D134&lt;&gt;0,IF(E134/D134&gt;=100,"&gt;&gt;100",E134/D134*100),"-")</f>
        <v>144.00602378182731</v>
      </c>
    </row>
    <row r="135" spans="1:6" ht="24" x14ac:dyDescent="0.2">
      <c r="A135" s="63">
        <v>671</v>
      </c>
      <c r="B135" s="182" t="s">
        <v>273</v>
      </c>
      <c r="C135" s="247" t="s">
        <v>274</v>
      </c>
      <c r="D135" s="60">
        <f t="shared" ref="D135:E135" si="27">SUM(D136:D138)</f>
        <v>356208.12</v>
      </c>
      <c r="E135" s="60">
        <f t="shared" si="27"/>
        <v>512961.15</v>
      </c>
      <c r="F135" s="45">
        <f t="shared" si="26"/>
        <v>144.00602378182731</v>
      </c>
    </row>
    <row r="136" spans="1:6" ht="12.75" customHeight="1" x14ac:dyDescent="0.2">
      <c r="A136" s="63">
        <v>6711</v>
      </c>
      <c r="B136" s="65" t="s">
        <v>275</v>
      </c>
      <c r="C136" s="247" t="s">
        <v>276</v>
      </c>
      <c r="D136" s="194">
        <v>356208.12</v>
      </c>
      <c r="E136" s="194">
        <v>512961.15</v>
      </c>
      <c r="F136" s="45">
        <f t="shared" si="26"/>
        <v>144.00602378182731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409986.37000000005</v>
      </c>
      <c r="E152" s="60">
        <f>E153+E164+E202+E221+E230+E262+E273</f>
        <v>570086.77</v>
      </c>
      <c r="F152" s="45">
        <f t="shared" si="26"/>
        <v>139.05017622902926</v>
      </c>
    </row>
    <row r="153" spans="1:6" ht="12.75" customHeight="1" x14ac:dyDescent="0.2">
      <c r="A153" s="63">
        <v>31</v>
      </c>
      <c r="B153" s="64" t="s">
        <v>308</v>
      </c>
      <c r="C153" s="247" t="s">
        <v>309</v>
      </c>
      <c r="D153" s="60">
        <f t="shared" ref="D153:E153" si="30">D154+D159+D160</f>
        <v>334582.35000000003</v>
      </c>
      <c r="E153" s="60">
        <f t="shared" si="30"/>
        <v>473401.7</v>
      </c>
      <c r="F153" s="45">
        <f t="shared" si="26"/>
        <v>141.49033862664899</v>
      </c>
    </row>
    <row r="154" spans="1:6" ht="12.75" customHeight="1" x14ac:dyDescent="0.2">
      <c r="A154" s="63">
        <v>311</v>
      </c>
      <c r="B154" s="64" t="s">
        <v>310</v>
      </c>
      <c r="C154" s="247" t="s">
        <v>311</v>
      </c>
      <c r="D154" s="60">
        <f t="shared" ref="D154:E154" si="31">SUM(D155:D158)</f>
        <v>265540.83</v>
      </c>
      <c r="E154" s="60">
        <f t="shared" si="31"/>
        <v>382564.23</v>
      </c>
      <c r="F154" s="45">
        <f t="shared" si="26"/>
        <v>144.06983287654859</v>
      </c>
    </row>
    <row r="155" spans="1:6" ht="12.75" customHeight="1" x14ac:dyDescent="0.2">
      <c r="A155" s="63">
        <v>3111</v>
      </c>
      <c r="B155" s="64" t="s">
        <v>312</v>
      </c>
      <c r="C155" s="247" t="s">
        <v>313</v>
      </c>
      <c r="D155" s="194">
        <v>265540.83</v>
      </c>
      <c r="E155" s="194">
        <v>382564.23</v>
      </c>
      <c r="F155" s="45">
        <f t="shared" si="26"/>
        <v>144.06983287654859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25227.25</v>
      </c>
      <c r="E159" s="194">
        <v>27690.52</v>
      </c>
      <c r="F159" s="45">
        <f t="shared" si="26"/>
        <v>109.76432231020028</v>
      </c>
    </row>
    <row r="160" spans="1:6" ht="12.75" customHeight="1" x14ac:dyDescent="0.2">
      <c r="A160" s="63">
        <v>313</v>
      </c>
      <c r="B160" s="65" t="s">
        <v>322</v>
      </c>
      <c r="C160" s="247" t="s">
        <v>323</v>
      </c>
      <c r="D160" s="60">
        <f t="shared" ref="D160:E160" si="32">SUM(D161:D163)</f>
        <v>43814.27</v>
      </c>
      <c r="E160" s="60">
        <f t="shared" si="32"/>
        <v>63146.95</v>
      </c>
      <c r="F160" s="45">
        <f t="shared" si="26"/>
        <v>144.12416320071065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43814.27</v>
      </c>
      <c r="E162" s="194">
        <v>63146.95</v>
      </c>
      <c r="F162" s="45">
        <f t="shared" si="26"/>
        <v>144.12416320071065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74599.27</v>
      </c>
      <c r="E164" s="60">
        <f>E165+E170+E178+E188+E189+E194</f>
        <v>95856.709999999992</v>
      </c>
      <c r="F164" s="45">
        <f t="shared" si="26"/>
        <v>128.49550672546795</v>
      </c>
    </row>
    <row r="165" spans="1:6" ht="12.75" customHeight="1" x14ac:dyDescent="0.2">
      <c r="A165" s="63">
        <v>321</v>
      </c>
      <c r="B165" s="64" t="s">
        <v>332</v>
      </c>
      <c r="C165" s="247" t="s">
        <v>333</v>
      </c>
      <c r="D165" s="60">
        <f t="shared" ref="D165:E165" si="33">SUM(D166:D169)</f>
        <v>14181.91</v>
      </c>
      <c r="E165" s="60">
        <f t="shared" si="33"/>
        <v>15284.74</v>
      </c>
      <c r="F165" s="45">
        <f t="shared" si="26"/>
        <v>107.77631503796033</v>
      </c>
    </row>
    <row r="166" spans="1:6" ht="12.75" customHeight="1" x14ac:dyDescent="0.2">
      <c r="A166" s="63">
        <v>3211</v>
      </c>
      <c r="B166" s="64" t="s">
        <v>334</v>
      </c>
      <c r="C166" s="247" t="s">
        <v>335</v>
      </c>
      <c r="D166" s="194">
        <v>451.15</v>
      </c>
      <c r="E166" s="194">
        <v>1669.42</v>
      </c>
      <c r="F166" s="45">
        <f t="shared" si="26"/>
        <v>370.03657320181759</v>
      </c>
    </row>
    <row r="167" spans="1:6" ht="12.75" customHeight="1" x14ac:dyDescent="0.2">
      <c r="A167" s="63">
        <v>3212</v>
      </c>
      <c r="B167" s="64" t="s">
        <v>336</v>
      </c>
      <c r="C167" s="247" t="s">
        <v>337</v>
      </c>
      <c r="D167" s="194">
        <v>12958.8</v>
      </c>
      <c r="E167" s="194">
        <v>12914.91</v>
      </c>
      <c r="F167" s="45">
        <f t="shared" si="26"/>
        <v>99.661311232521527</v>
      </c>
    </row>
    <row r="168" spans="1:6" ht="12.75" customHeight="1" x14ac:dyDescent="0.2">
      <c r="A168" s="63">
        <v>3213</v>
      </c>
      <c r="B168" s="64" t="s">
        <v>338</v>
      </c>
      <c r="C168" s="247" t="s">
        <v>339</v>
      </c>
      <c r="D168" s="194">
        <v>771.96</v>
      </c>
      <c r="E168" s="194">
        <v>700.41</v>
      </c>
      <c r="F168" s="45">
        <f t="shared" si="26"/>
        <v>90.731385045857294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33010.89</v>
      </c>
      <c r="E170" s="60">
        <f t="shared" si="34"/>
        <v>40407.5</v>
      </c>
      <c r="F170" s="45">
        <f t="shared" si="26"/>
        <v>122.40657552704577</v>
      </c>
    </row>
    <row r="171" spans="1:6" ht="12.75" customHeight="1" x14ac:dyDescent="0.2">
      <c r="A171" s="63">
        <v>3221</v>
      </c>
      <c r="B171" s="64" t="s">
        <v>344</v>
      </c>
      <c r="C171" s="247" t="s">
        <v>345</v>
      </c>
      <c r="D171" s="194">
        <v>8638.8799999999992</v>
      </c>
      <c r="E171" s="194">
        <v>6321.09</v>
      </c>
      <c r="F171" s="45">
        <f t="shared" si="26"/>
        <v>73.170248921156457</v>
      </c>
    </row>
    <row r="172" spans="1:6" ht="12.75" customHeight="1" x14ac:dyDescent="0.2">
      <c r="A172" s="63">
        <v>3222</v>
      </c>
      <c r="B172" s="64" t="s">
        <v>346</v>
      </c>
      <c r="C172" s="247" t="s">
        <v>347</v>
      </c>
      <c r="D172" s="194">
        <v>23081.21</v>
      </c>
      <c r="E172" s="194">
        <v>31509.69</v>
      </c>
      <c r="F172" s="45">
        <f t="shared" si="26"/>
        <v>136.51662976074476</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1290.8</v>
      </c>
      <c r="E175" s="194">
        <v>1419.49</v>
      </c>
      <c r="F175" s="45">
        <f t="shared" si="26"/>
        <v>109.96978617911373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1157.23</v>
      </c>
      <c r="F177" s="45" t="str">
        <f t="shared" si="26"/>
        <v>-</v>
      </c>
    </row>
    <row r="178" spans="1:6" ht="12.75" customHeight="1" x14ac:dyDescent="0.2">
      <c r="A178" s="63">
        <v>323</v>
      </c>
      <c r="B178" s="65" t="s">
        <v>358</v>
      </c>
      <c r="C178" s="247" t="s">
        <v>359</v>
      </c>
      <c r="D178" s="60">
        <f t="shared" ref="D178:E178" si="35">SUM(D179:D187)</f>
        <v>25992.16</v>
      </c>
      <c r="E178" s="60">
        <f t="shared" si="35"/>
        <v>38080.94</v>
      </c>
      <c r="F178" s="45">
        <f t="shared" si="26"/>
        <v>146.50933204473966</v>
      </c>
    </row>
    <row r="179" spans="1:6" ht="12.75" customHeight="1" x14ac:dyDescent="0.2">
      <c r="A179" s="63">
        <v>3231</v>
      </c>
      <c r="B179" s="65" t="s">
        <v>360</v>
      </c>
      <c r="C179" s="247" t="s">
        <v>361</v>
      </c>
      <c r="D179" s="194">
        <v>839.37</v>
      </c>
      <c r="E179" s="194">
        <v>531.73</v>
      </c>
      <c r="F179" s="45">
        <f t="shared" si="26"/>
        <v>63.348702002692491</v>
      </c>
    </row>
    <row r="180" spans="1:6" ht="12.75" customHeight="1" x14ac:dyDescent="0.2">
      <c r="A180" s="63">
        <v>3232</v>
      </c>
      <c r="B180" s="65" t="s">
        <v>362</v>
      </c>
      <c r="C180" s="247" t="s">
        <v>363</v>
      </c>
      <c r="D180" s="194">
        <v>377.44</v>
      </c>
      <c r="E180" s="194">
        <v>5941.63</v>
      </c>
      <c r="F180" s="45">
        <f t="shared" si="26"/>
        <v>1574.1919245442984</v>
      </c>
    </row>
    <row r="181" spans="1:6" ht="12.75" customHeight="1" x14ac:dyDescent="0.2">
      <c r="A181" s="63">
        <v>3233</v>
      </c>
      <c r="B181" s="65" t="s">
        <v>364</v>
      </c>
      <c r="C181" s="247" t="s">
        <v>365</v>
      </c>
      <c r="D181" s="194">
        <v>825</v>
      </c>
      <c r="E181" s="194">
        <v>82.5</v>
      </c>
      <c r="F181" s="45">
        <f t="shared" si="26"/>
        <v>10</v>
      </c>
    </row>
    <row r="182" spans="1:6" ht="12.75" customHeight="1" x14ac:dyDescent="0.2">
      <c r="A182" s="63">
        <v>3234</v>
      </c>
      <c r="B182" s="65" t="s">
        <v>366</v>
      </c>
      <c r="C182" s="247" t="s">
        <v>367</v>
      </c>
      <c r="D182" s="194">
        <v>1557.88</v>
      </c>
      <c r="E182" s="194">
        <v>4427.1099999999997</v>
      </c>
      <c r="F182" s="45">
        <f t="shared" si="26"/>
        <v>284.1752894959817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3868.54</v>
      </c>
      <c r="E184" s="194">
        <v>6603.38</v>
      </c>
      <c r="F184" s="45">
        <f t="shared" si="26"/>
        <v>170.69437048602316</v>
      </c>
    </row>
    <row r="185" spans="1:6" ht="12.75" customHeight="1" x14ac:dyDescent="0.2">
      <c r="A185" s="63">
        <v>3237</v>
      </c>
      <c r="B185" s="64" t="s">
        <v>372</v>
      </c>
      <c r="C185" s="247" t="s">
        <v>373</v>
      </c>
      <c r="D185" s="194">
        <v>14056.82</v>
      </c>
      <c r="E185" s="194">
        <v>18663.240000000002</v>
      </c>
      <c r="F185" s="45">
        <f t="shared" si="26"/>
        <v>132.77000061180269</v>
      </c>
    </row>
    <row r="186" spans="1:6" ht="12.75" customHeight="1" x14ac:dyDescent="0.2">
      <c r="A186" s="63">
        <v>3238</v>
      </c>
      <c r="B186" s="64" t="s">
        <v>374</v>
      </c>
      <c r="C186" s="247" t="s">
        <v>375</v>
      </c>
      <c r="D186" s="194">
        <v>1580.38</v>
      </c>
      <c r="E186" s="194">
        <v>489.38</v>
      </c>
      <c r="F186" s="45">
        <f t="shared" si="26"/>
        <v>30.965970209696398</v>
      </c>
    </row>
    <row r="187" spans="1:6" ht="12.75" customHeight="1" x14ac:dyDescent="0.2">
      <c r="A187" s="63">
        <v>3239</v>
      </c>
      <c r="B187" s="64" t="s">
        <v>376</v>
      </c>
      <c r="C187" s="247" t="s">
        <v>377</v>
      </c>
      <c r="D187" s="194">
        <v>2886.73</v>
      </c>
      <c r="E187" s="194">
        <v>1341.97</v>
      </c>
      <c r="F187" s="45">
        <f t="shared" si="26"/>
        <v>46.48754819467009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1414.31</v>
      </c>
      <c r="E194" s="60">
        <f t="shared" si="36"/>
        <v>2083.5299999999997</v>
      </c>
      <c r="F194" s="45">
        <f t="shared" si="26"/>
        <v>147.317773331165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1292.99</v>
      </c>
      <c r="E197" s="194">
        <v>1505</v>
      </c>
      <c r="F197" s="45">
        <f t="shared" si="26"/>
        <v>116.39687855281169</v>
      </c>
    </row>
    <row r="198" spans="1:6" ht="12.75" customHeight="1" x14ac:dyDescent="0.2">
      <c r="A198" s="63">
        <v>3294</v>
      </c>
      <c r="B198" s="64" t="s">
        <v>398</v>
      </c>
      <c r="C198" s="247" t="s">
        <v>399</v>
      </c>
      <c r="D198" s="194">
        <v>65</v>
      </c>
      <c r="E198" s="194"/>
      <c r="F198" s="45">
        <f t="shared" si="26"/>
        <v>0</v>
      </c>
    </row>
    <row r="199" spans="1:6" ht="12.75" customHeight="1" x14ac:dyDescent="0.2">
      <c r="A199" s="63">
        <v>3295</v>
      </c>
      <c r="B199" s="64" t="s">
        <v>400</v>
      </c>
      <c r="C199" s="247" t="s">
        <v>401</v>
      </c>
      <c r="D199" s="194">
        <v>6.32</v>
      </c>
      <c r="E199" s="194">
        <v>6.32</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50</v>
      </c>
      <c r="E201" s="194">
        <v>572.21</v>
      </c>
      <c r="F201" s="45">
        <f t="shared" si="26"/>
        <v>1144.42</v>
      </c>
    </row>
    <row r="202" spans="1:6" ht="12.75" customHeight="1" x14ac:dyDescent="0.2">
      <c r="A202" s="63">
        <v>34</v>
      </c>
      <c r="B202" s="183" t="s">
        <v>406</v>
      </c>
      <c r="C202" s="247" t="s">
        <v>407</v>
      </c>
      <c r="D202" s="60">
        <f t="shared" ref="D202:E202" si="37">D203+D208+D216</f>
        <v>804.75</v>
      </c>
      <c r="E202" s="60">
        <f t="shared" si="37"/>
        <v>828.36</v>
      </c>
      <c r="F202" s="45">
        <f t="shared" si="26"/>
        <v>102.93383038210624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804.75</v>
      </c>
      <c r="E216" s="60">
        <f t="shared" si="40"/>
        <v>828.36</v>
      </c>
      <c r="F216" s="45">
        <f t="shared" si="26"/>
        <v>102.93383038210624</v>
      </c>
    </row>
    <row r="217" spans="1:6" ht="12.75" customHeight="1" x14ac:dyDescent="0.2">
      <c r="A217" s="63">
        <v>3431</v>
      </c>
      <c r="B217" s="182" t="s">
        <v>436</v>
      </c>
      <c r="C217" s="247" t="s">
        <v>437</v>
      </c>
      <c r="D217" s="194">
        <v>804.75</v>
      </c>
      <c r="E217" s="194">
        <v>828.36</v>
      </c>
      <c r="F217" s="45">
        <f t="shared" si="26"/>
        <v>102.93383038210624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409986.37000000005</v>
      </c>
      <c r="E299" s="60">
        <f>E152-E297+E298</f>
        <v>570086.77</v>
      </c>
      <c r="F299" s="45">
        <f t="shared" si="68"/>
        <v>139.05017622902926</v>
      </c>
    </row>
    <row r="300" spans="1:6" ht="12.75" customHeight="1" x14ac:dyDescent="0.2">
      <c r="A300" s="63" t="s">
        <v>582</v>
      </c>
      <c r="B300" s="64" t="s">
        <v>593</v>
      </c>
      <c r="C300" s="247" t="s">
        <v>594</v>
      </c>
      <c r="D300" s="60">
        <f>IF(D6&gt;=D299,D6-D299,0)</f>
        <v>0</v>
      </c>
      <c r="E300" s="60">
        <f>IF(E6&gt;=E299,E6-E299,0)</f>
        <v>3270.6700000000419</v>
      </c>
      <c r="F300" s="45" t="str">
        <f t="shared" si="68"/>
        <v>-</v>
      </c>
    </row>
    <row r="301" spans="1:6" ht="12.75" customHeight="1" x14ac:dyDescent="0.2">
      <c r="A301" s="63" t="s">
        <v>582</v>
      </c>
      <c r="B301" s="64" t="s">
        <v>595</v>
      </c>
      <c r="C301" s="247" t="s">
        <v>596</v>
      </c>
      <c r="D301" s="60">
        <f>IF(D299&gt;=D6,D299-D6,0)</f>
        <v>11062.160000000091</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37227.300000000003</v>
      </c>
      <c r="E303" s="194">
        <v>49898.55</v>
      </c>
      <c r="F303" s="45">
        <f t="shared" si="68"/>
        <v>134.03752085163308</v>
      </c>
    </row>
    <row r="304" spans="1:6" ht="12.75" customHeight="1" x14ac:dyDescent="0.2">
      <c r="A304" s="63">
        <v>96</v>
      </c>
      <c r="B304" s="220" t="s">
        <v>601</v>
      </c>
      <c r="C304" s="247" t="s">
        <v>602</v>
      </c>
      <c r="D304" s="194">
        <v>2486.7800000000002</v>
      </c>
      <c r="E304" s="194">
        <v>1933.37</v>
      </c>
      <c r="F304" s="45">
        <f t="shared" si="68"/>
        <v>77.745920427219133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528.39</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528.39</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528.39</v>
      </c>
      <c r="E379" s="60">
        <f t="shared" si="92"/>
        <v>0</v>
      </c>
      <c r="F379" s="45">
        <f t="shared" si="72"/>
        <v>0</v>
      </c>
    </row>
    <row r="380" spans="1:6" ht="12.75" customHeight="1" x14ac:dyDescent="0.2">
      <c r="A380" s="63">
        <v>4221</v>
      </c>
      <c r="B380" s="64" t="s">
        <v>648</v>
      </c>
      <c r="C380" s="247" t="s">
        <v>740</v>
      </c>
      <c r="D380" s="194">
        <v>528.39</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528.39</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1728.71</v>
      </c>
      <c r="E420" s="194">
        <v>2257.1</v>
      </c>
      <c r="F420" s="45">
        <f t="shared" si="72"/>
        <v>130.56556623146739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398924.20999999996</v>
      </c>
      <c r="E422" s="60">
        <f>E6+E308</f>
        <v>573357.44000000006</v>
      </c>
      <c r="F422" s="45">
        <f t="shared" si="72"/>
        <v>143.72590723435917</v>
      </c>
    </row>
    <row r="423" spans="1:6" ht="12.75" customHeight="1" x14ac:dyDescent="0.2">
      <c r="A423" s="63" t="s">
        <v>582</v>
      </c>
      <c r="B423" s="64" t="s">
        <v>805</v>
      </c>
      <c r="C423" s="247" t="s">
        <v>806</v>
      </c>
      <c r="D423" s="60">
        <f t="shared" ref="D423:E423" si="103">D299+D360</f>
        <v>410514.76000000007</v>
      </c>
      <c r="E423" s="60">
        <f t="shared" si="103"/>
        <v>570086.77</v>
      </c>
      <c r="F423" s="45">
        <f t="shared" si="72"/>
        <v>138.87119917442189</v>
      </c>
    </row>
    <row r="424" spans="1:6" ht="12.75" customHeight="1" x14ac:dyDescent="0.2">
      <c r="A424" s="63" t="s">
        <v>582</v>
      </c>
      <c r="B424" s="64" t="s">
        <v>807</v>
      </c>
      <c r="C424" s="247" t="s">
        <v>808</v>
      </c>
      <c r="D424" s="60">
        <f t="shared" ref="D424:E424" si="104">IF(D422&gt;=D423,D422-D423,0)</f>
        <v>0</v>
      </c>
      <c r="E424" s="60">
        <f t="shared" si="104"/>
        <v>3270.6700000000419</v>
      </c>
      <c r="F424" s="45" t="str">
        <f t="shared" si="72"/>
        <v>-</v>
      </c>
    </row>
    <row r="425" spans="1:6" ht="12.75" customHeight="1" x14ac:dyDescent="0.2">
      <c r="A425" s="63" t="s">
        <v>582</v>
      </c>
      <c r="B425" s="64" t="s">
        <v>809</v>
      </c>
      <c r="C425" s="247" t="s">
        <v>810</v>
      </c>
      <c r="D425" s="60">
        <f t="shared" ref="D425:E425" si="105">IF(D423&gt;=D422,D423-D422,0)</f>
        <v>11590.550000000105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38956.01</v>
      </c>
      <c r="E427" s="60">
        <f t="shared" si="107"/>
        <v>52155.65</v>
      </c>
      <c r="F427" s="45">
        <f t="shared" si="72"/>
        <v>133.88344956272473</v>
      </c>
    </row>
    <row r="428" spans="1:6" ht="24" x14ac:dyDescent="0.2">
      <c r="A428" s="249" t="s">
        <v>816</v>
      </c>
      <c r="B428" s="243" t="s">
        <v>817</v>
      </c>
      <c r="C428" s="250" t="s">
        <v>818</v>
      </c>
      <c r="D428" s="81">
        <f t="shared" ref="D428:E428" si="108">D304+D421</f>
        <v>2486.7800000000002</v>
      </c>
      <c r="E428" s="81">
        <f t="shared" si="108"/>
        <v>1933.37</v>
      </c>
      <c r="F428" s="61">
        <f t="shared" si="72"/>
        <v>77.745920427219133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398924.20999999996</v>
      </c>
      <c r="E643" s="60">
        <f>E422+E430</f>
        <v>573357.44000000006</v>
      </c>
      <c r="F643" s="45">
        <f t="shared" si="109"/>
        <v>143.72590723435917</v>
      </c>
    </row>
    <row r="644" spans="1:6" ht="12.75" customHeight="1" x14ac:dyDescent="0.2">
      <c r="A644" s="63" t="s">
        <v>582</v>
      </c>
      <c r="B644" s="64" t="s">
        <v>1238</v>
      </c>
      <c r="C644" s="247" t="s">
        <v>1239</v>
      </c>
      <c r="D644" s="60">
        <f>D423+D535</f>
        <v>410514.76000000007</v>
      </c>
      <c r="E644" s="60">
        <f>E423+E535</f>
        <v>570086.77</v>
      </c>
      <c r="F644" s="45">
        <f t="shared" si="109"/>
        <v>138.87119917442189</v>
      </c>
    </row>
    <row r="645" spans="1:6" ht="12.75" customHeight="1" x14ac:dyDescent="0.2">
      <c r="A645" s="63" t="s">
        <v>582</v>
      </c>
      <c r="B645" s="64" t="s">
        <v>1240</v>
      </c>
      <c r="C645" s="247" t="s">
        <v>1241</v>
      </c>
      <c r="D645" s="60">
        <f t="shared" ref="D645:E645" si="163">IF(D643&gt;=D644,D643-D644,0)</f>
        <v>0</v>
      </c>
      <c r="E645" s="60">
        <f t="shared" si="163"/>
        <v>3270.6700000000419</v>
      </c>
      <c r="F645" s="45" t="str">
        <f t="shared" si="109"/>
        <v>-</v>
      </c>
    </row>
    <row r="646" spans="1:6" ht="12.75" customHeight="1" x14ac:dyDescent="0.2">
      <c r="A646" s="63" t="s">
        <v>582</v>
      </c>
      <c r="B646" s="64" t="s">
        <v>1242</v>
      </c>
      <c r="C646" s="247" t="s">
        <v>1243</v>
      </c>
      <c r="D646" s="60">
        <f t="shared" ref="D646:E646" si="164">IF(D644&gt;=D643,D644-D643,0)</f>
        <v>11590.550000000105</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38956.01</v>
      </c>
      <c r="E648" s="60">
        <f>IF(E427-E426+E642-E641&gt;=0,E427-E426+E642-E641,0)</f>
        <v>52155.65</v>
      </c>
      <c r="F648" s="45">
        <f t="shared" si="109"/>
        <v>133.88344956272473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50546.560000000107</v>
      </c>
      <c r="E650" s="60">
        <f t="shared" si="166"/>
        <v>48884.97999999996</v>
      </c>
      <c r="F650" s="45">
        <f t="shared" si="109"/>
        <v>96.712773332151301</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667.53</v>
      </c>
      <c r="E653" s="194">
        <v>1274.9000000000001</v>
      </c>
      <c r="F653" s="45">
        <f t="shared" ref="F653:F740" si="167">IF(D653&lt;&gt;0,IF(E653/D653&gt;=100,"&gt;&gt;100",E653/D653*100),"-")</f>
        <v>190.98767096609893</v>
      </c>
    </row>
    <row r="654" spans="1:6" ht="12.75" customHeight="1" x14ac:dyDescent="0.2">
      <c r="A654" s="63" t="s">
        <v>1257</v>
      </c>
      <c r="B654" s="64" t="s">
        <v>1258</v>
      </c>
      <c r="C654" s="247" t="s">
        <v>1257</v>
      </c>
      <c r="D654" s="194">
        <v>403911.6</v>
      </c>
      <c r="E654" s="194">
        <v>574946.27</v>
      </c>
      <c r="F654" s="45">
        <f t="shared" si="167"/>
        <v>142.34457985361155</v>
      </c>
    </row>
    <row r="655" spans="1:6" ht="12.75" customHeight="1" x14ac:dyDescent="0.2">
      <c r="A655" s="63" t="s">
        <v>1259</v>
      </c>
      <c r="B655" s="64" t="s">
        <v>1260</v>
      </c>
      <c r="C655" s="247" t="s">
        <v>1259</v>
      </c>
      <c r="D655" s="194">
        <v>403304.23</v>
      </c>
      <c r="E655" s="194">
        <v>576221.17000000004</v>
      </c>
      <c r="F655" s="45">
        <f t="shared" si="167"/>
        <v>142.87506233197703</v>
      </c>
    </row>
    <row r="656" spans="1:6" ht="24" x14ac:dyDescent="0.2">
      <c r="A656" s="63">
        <v>11</v>
      </c>
      <c r="B656" s="64" t="s">
        <v>1261</v>
      </c>
      <c r="C656" s="247" t="s">
        <v>1262</v>
      </c>
      <c r="D656" s="60">
        <f t="shared" ref="D656:E656" si="168">+D653+D654-D655</f>
        <v>1274.9000000000233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21</v>
      </c>
      <c r="F658" s="45">
        <f t="shared" si="167"/>
        <v>105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19</v>
      </c>
      <c r="E660" s="253">
        <v>19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275.27</v>
      </c>
      <c r="E684" s="192">
        <v>7873.96</v>
      </c>
      <c r="F684" s="71">
        <f t="shared" si="167"/>
        <v>2860.4497402550228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41776.49</v>
      </c>
      <c r="E724" s="192">
        <v>52521.35</v>
      </c>
      <c r="F724" s="71">
        <f t="shared" si="167"/>
        <v>125.7198725886258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12958.8</v>
      </c>
      <c r="E734" s="192">
        <v>12914.91</v>
      </c>
      <c r="F734" s="71">
        <f t="shared" si="167"/>
        <v>99.661311232521527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1116.28</v>
      </c>
      <c r="E736" s="194">
        <v>1898.91</v>
      </c>
      <c r="F736" s="45">
        <f t="shared" si="167"/>
        <v>170.11054574121189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3201.03</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6"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4396.7599999999993</v>
      </c>
      <c r="E6" s="180">
        <f t="shared" si="0"/>
        <v>2295.9799999999996</v>
      </c>
      <c r="F6" s="181">
        <f t="shared" ref="F6:F298" si="1">IF(D6&gt;0,IF(E6/D6&gt;=100,"&gt;&gt;100",E6/D6*100),"-")</f>
        <v>52.219816410265743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436.79999999999927</v>
      </c>
      <c r="E7" s="79">
        <f t="shared" si="2"/>
        <v>290.32999999999993</v>
      </c>
      <c r="F7" s="71">
        <f t="shared" si="1"/>
        <v>66.467490842490946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436.79999999999927</v>
      </c>
      <c r="E12" s="79">
        <f t="shared" si="3"/>
        <v>290.32999999999993</v>
      </c>
      <c r="F12" s="71">
        <f t="shared" si="1"/>
        <v>66.467490842490946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436.79999999999927</v>
      </c>
      <c r="E19" s="79">
        <f t="shared" si="5"/>
        <v>290.32999999999993</v>
      </c>
      <c r="F19" s="71">
        <f t="shared" si="1"/>
        <v>66.467490842490946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5688.79</v>
      </c>
      <c r="E20" s="192">
        <v>5688.79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1048.51</v>
      </c>
      <c r="E21" s="192">
        <v>1048.51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3712.91</v>
      </c>
      <c r="E22" s="192">
        <v>3712.91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696.79</v>
      </c>
      <c r="E26" s="192">
        <v>696.79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10710.2</v>
      </c>
      <c r="E28" s="192">
        <v>10856.67</v>
      </c>
      <c r="F28" s="71">
        <f t="shared" si="1"/>
        <v>101.36757483520383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2764.91</v>
      </c>
      <c r="E54" s="192">
        <v>2764.91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2764.91</v>
      </c>
      <c r="E55" s="192">
        <v>2764.91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3959.96</v>
      </c>
      <c r="E69" s="79">
        <f>E70+E82+E88+E119+E135+E147+E165+E171</f>
        <v>2005.6499999999996</v>
      </c>
      <c r="F69" s="71">
        <f t="shared" si="1"/>
        <v>50.648238871099693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1274.8999999999999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1192.56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1192.56</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82.34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430.54</v>
      </c>
      <c r="E82" s="79">
        <f>SUM(E83:E85)-E86+E87</f>
        <v>1123.9099999999999</v>
      </c>
      <c r="F82" s="71">
        <f t="shared" si="1"/>
        <v>261.04659265108927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170.24</v>
      </c>
      <c r="E85" s="192">
        <v>170.24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260.3</v>
      </c>
      <c r="E87" s="192">
        <v>953.67</v>
      </c>
      <c r="F87" s="71">
        <f t="shared" si="1"/>
        <v>366.37341529004993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2254.52</v>
      </c>
      <c r="E147" s="79">
        <f t="shared" si="24"/>
        <v>881.73999999999978</v>
      </c>
      <c r="F147" s="71">
        <f t="shared" si="1"/>
        <v>39.109877046998911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3128.75</v>
      </c>
      <c r="E160" s="192">
        <v>1933.37</v>
      </c>
      <c r="F160" s="71">
        <f t="shared" si="1"/>
        <v>61.793687574910109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874.23</v>
      </c>
      <c r="E164" s="192">
        <v>1051.6300000000001</v>
      </c>
      <c r="F164" s="71">
        <f t="shared" si="1"/>
        <v>120.29214279994969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4396.7600000000093</v>
      </c>
      <c r="E176" s="79">
        <f>E177+E251</f>
        <v>2295.9800000000032</v>
      </c>
      <c r="F176" s="71">
        <f t="shared" si="1"/>
        <v>52.219816410265707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50164.710000000006</v>
      </c>
      <c r="E177" s="79">
        <f>E178+E197+E203+E219+E247+E248</f>
        <v>48957.259999999995</v>
      </c>
      <c r="F177" s="71">
        <f t="shared" si="1"/>
        <v>97.593029043724144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50164.710000000006</v>
      </c>
      <c r="E178" s="79">
        <f>SUM(E179:E181)+E185+E186+SUM(E194:E196)</f>
        <v>48616.59</v>
      </c>
      <c r="F178" s="71">
        <f t="shared" si="1"/>
        <v>96.913926144494795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34982.230000000003</v>
      </c>
      <c r="E179" s="192">
        <v>39149.230000000003</v>
      </c>
      <c r="F179" s="71">
        <f t="shared" si="1"/>
        <v>111.91176205747891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14871.96</v>
      </c>
      <c r="E180" s="192">
        <v>9422.2999999999993</v>
      </c>
      <c r="F180" s="71">
        <f t="shared" si="1"/>
        <v>63.356141355947706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123.48</v>
      </c>
      <c r="E181" s="79">
        <f t="shared" si="28"/>
        <v>45.06</v>
      </c>
      <c r="F181" s="71">
        <f t="shared" si="1"/>
        <v>36.491739552964042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123.48</v>
      </c>
      <c r="E184" s="192">
        <v>45.06</v>
      </c>
      <c r="F184" s="71">
        <f t="shared" si="1"/>
        <v>36.491739552964042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187.04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340.67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-45767.95</v>
      </c>
      <c r="E251" s="79">
        <f>+E252+E255-E264+E274+E291</f>
        <v>-46661.279999999992</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2291.83</v>
      </c>
      <c r="E252" s="79">
        <f>E253-E254</f>
        <v>290.33</v>
      </c>
      <c r="F252" s="71">
        <f t="shared" si="1"/>
        <v>12.668042568602383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2291.83</v>
      </c>
      <c r="E253" s="192">
        <v>290.33</v>
      </c>
      <c r="F253" s="71">
        <f t="shared" si="1"/>
        <v>12.668042568602383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-50546.559999999998</v>
      </c>
      <c r="E255" s="79">
        <f>E256-E260</f>
        <v>-48884.979999999996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50546.559999999998</v>
      </c>
      <c r="E260" s="79">
        <f>SUM(E261:E263)</f>
        <v>48884.979999999996</v>
      </c>
      <c r="F260" s="71">
        <f t="shared" si="1"/>
        <v>96.712773332151585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48289.46</v>
      </c>
      <c r="E261" s="192">
        <v>46627.88</v>
      </c>
      <c r="F261" s="71">
        <f t="shared" si="1"/>
        <v>96.559124910487711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2257.1</v>
      </c>
      <c r="E262" s="192">
        <v>2257.1</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2486.7800000000002</v>
      </c>
      <c r="E274" s="79">
        <f>SUM(E275:E277)+SUM(E286:E290)</f>
        <v>1933.37</v>
      </c>
      <c r="F274" s="71">
        <f t="shared" si="1"/>
        <v>77.745920427219133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2486.7800000000002</v>
      </c>
      <c r="E287" s="192">
        <v>1933.37</v>
      </c>
      <c r="F287" s="71">
        <f t="shared" si="39"/>
        <v>77.745920427219133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3128.75</v>
      </c>
      <c r="E302" s="192">
        <v>1933.37</v>
      </c>
      <c r="F302" s="71">
        <f t="shared" si="43"/>
        <v>61.793687574910109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57.26</v>
      </c>
      <c r="E308" s="192">
        <v>836.3</v>
      </c>
      <c r="F308" s="71">
        <f t="shared" si="43"/>
        <v>1460.5309116311562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50.6</v>
      </c>
      <c r="E309" s="192">
        <v>50.6</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152.44</v>
      </c>
      <c r="E311" s="192">
        <v>66.77</v>
      </c>
      <c r="F311" s="71">
        <f t="shared" si="43"/>
        <v>43.800839674626083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8282.17</v>
      </c>
      <c r="E336" s="192">
        <v>6372.73</v>
      </c>
      <c r="F336" s="71">
        <f t="shared" si="43"/>
        <v>76.945172581581872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41882.54</v>
      </c>
      <c r="E337" s="192">
        <v>42243.86</v>
      </c>
      <c r="F337" s="71">
        <f t="shared" si="43"/>
        <v>100.86269839412796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340.67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1855.03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370.73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410514.76</v>
      </c>
      <c r="E114" s="60">
        <f t="shared" si="22"/>
        <v>570086.77</v>
      </c>
      <c r="F114" s="45">
        <f t="shared" si="1"/>
        <v>138.87119917442189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410514.76</v>
      </c>
      <c r="E115" s="60">
        <f t="shared" si="23"/>
        <v>570086.77</v>
      </c>
      <c r="F115" s="45">
        <f t="shared" si="1"/>
        <v>138.87119917442189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410514.76</v>
      </c>
      <c r="E116" s="194">
        <v>570086.77</v>
      </c>
      <c r="F116" s="45">
        <f t="shared" si="1"/>
        <v>138.87119917442189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410514.76</v>
      </c>
      <c r="E141" s="81">
        <f t="shared" si="28"/>
        <v>570086.77</v>
      </c>
      <c r="F141" s="61">
        <f t="shared" si="1"/>
        <v>138.87119917442189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50164.71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576906.75999999989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574288.17999999993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474180.74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96609.69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853.36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2644.39</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2618.58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578114.21000000008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575836.30000000005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470013.74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102059.35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931.78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2831.43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2277.91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48957.259999999776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6713.4000000000005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6372.7300000000005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6327.67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848.7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311.44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5167.53</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45.06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45.06</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340.67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42243.86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42243.86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4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48890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2026-01-30T12:32:36Z</dcterms:modified>
</cp:coreProperties>
</file>