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te Grabić\Desktop\Primorski Dolac\Financijski izvještaji\Fin izvješt za 2025\"/>
    </mc:Choice>
  </mc:AlternateContent>
  <xr:revisionPtr revIDLastSave="0" documentId="13_ncr:1_{71E6C3D9-2C59-446C-B9A8-2D01AEC925A1}"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E318" i="9" s="1"/>
  <c r="B318" i="9" s="1"/>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298" i="9" s="1"/>
  <c r="F301" i="9"/>
  <c r="F300" i="9"/>
  <c r="F299" i="9"/>
  <c r="F297" i="9"/>
  <c r="L296" i="9"/>
  <c r="F296" i="9" s="1"/>
  <c r="H296" i="9"/>
  <c r="F295" i="9"/>
  <c r="I294" i="9"/>
  <c r="E294" i="9" s="1"/>
  <c r="B294" i="9" s="1"/>
  <c r="H294" i="9"/>
  <c r="F294" i="9"/>
  <c r="E293" i="9"/>
  <c r="M292" i="9"/>
  <c r="L292" i="9"/>
  <c r="F292" i="9"/>
  <c r="E292" i="9"/>
  <c r="M291" i="9"/>
  <c r="L291" i="9"/>
  <c r="F291" i="9" s="1"/>
  <c r="B291" i="9" s="1"/>
  <c r="E291" i="9"/>
  <c r="M290" i="9"/>
  <c r="L290" i="9"/>
  <c r="F290" i="9" s="1"/>
  <c r="E290" i="9"/>
  <c r="B290" i="9" s="1"/>
  <c r="M289" i="9"/>
  <c r="F289" i="9" s="1"/>
  <c r="L289" i="9"/>
  <c r="E289" i="9"/>
  <c r="M288" i="9"/>
  <c r="L288" i="9"/>
  <c r="F288" i="9"/>
  <c r="E288" i="9"/>
  <c r="M287" i="9"/>
  <c r="L287" i="9"/>
  <c r="F287" i="9" s="1"/>
  <c r="B287" i="9" s="1"/>
  <c r="E287" i="9"/>
  <c r="M286" i="9"/>
  <c r="L286" i="9"/>
  <c r="F286" i="9" s="1"/>
  <c r="E286" i="9"/>
  <c r="M285" i="9"/>
  <c r="L285" i="9"/>
  <c r="F285" i="9"/>
  <c r="E285" i="9"/>
  <c r="M284" i="9"/>
  <c r="L284" i="9"/>
  <c r="F284" i="9"/>
  <c r="E284" i="9"/>
  <c r="M283" i="9"/>
  <c r="L283" i="9"/>
  <c r="F283" i="9" s="1"/>
  <c r="B283" i="9" s="1"/>
  <c r="E283" i="9"/>
  <c r="M282" i="9"/>
  <c r="L282" i="9"/>
  <c r="F282" i="9" s="1"/>
  <c r="E282" i="9"/>
  <c r="B282" i="9" s="1"/>
  <c r="M281" i="9"/>
  <c r="L281" i="9"/>
  <c r="F281" i="9"/>
  <c r="E281" i="9"/>
  <c r="M280" i="9"/>
  <c r="L280" i="9"/>
  <c r="F280" i="9"/>
  <c r="E280" i="9"/>
  <c r="M279" i="9"/>
  <c r="L279" i="9"/>
  <c r="F279" i="9" s="1"/>
  <c r="B279" i="9" s="1"/>
  <c r="E279" i="9"/>
  <c r="M278" i="9"/>
  <c r="L278" i="9"/>
  <c r="F278" i="9" s="1"/>
  <c r="E278" i="9"/>
  <c r="M277" i="9"/>
  <c r="L277" i="9"/>
  <c r="F277" i="9"/>
  <c r="E277" i="9"/>
  <c r="M276" i="9"/>
  <c r="L276" i="9"/>
  <c r="F276" i="9"/>
  <c r="E276" i="9"/>
  <c r="M275" i="9"/>
  <c r="L275" i="9"/>
  <c r="F275" i="9" s="1"/>
  <c r="B275" i="9" s="1"/>
  <c r="E275" i="9"/>
  <c r="M274" i="9"/>
  <c r="L274" i="9"/>
  <c r="F274" i="9" s="1"/>
  <c r="E274" i="9"/>
  <c r="B274" i="9" s="1"/>
  <c r="M273" i="9"/>
  <c r="L273" i="9"/>
  <c r="F273" i="9"/>
  <c r="E273" i="9"/>
  <c r="M272" i="9"/>
  <c r="L272" i="9"/>
  <c r="F272" i="9"/>
  <c r="E272" i="9"/>
  <c r="M271" i="9"/>
  <c r="L271" i="9"/>
  <c r="F271" i="9" s="1"/>
  <c r="B271" i="9" s="1"/>
  <c r="E271" i="9"/>
  <c r="M270" i="9"/>
  <c r="L270" i="9"/>
  <c r="F270" i="9" s="1"/>
  <c r="E270" i="9"/>
  <c r="M269" i="9"/>
  <c r="L269" i="9"/>
  <c r="F269" i="9"/>
  <c r="E269" i="9"/>
  <c r="M268" i="9"/>
  <c r="L268" i="9"/>
  <c r="F268" i="9"/>
  <c r="E268" i="9"/>
  <c r="M267" i="9"/>
  <c r="L267" i="9"/>
  <c r="F267" i="9" s="1"/>
  <c r="B267" i="9" s="1"/>
  <c r="E267" i="9"/>
  <c r="M266" i="9"/>
  <c r="L266" i="9"/>
  <c r="F266" i="9" s="1"/>
  <c r="E266" i="9"/>
  <c r="B266" i="9" s="1"/>
  <c r="M265" i="9"/>
  <c r="L265" i="9"/>
  <c r="F265" i="9"/>
  <c r="E265" i="9"/>
  <c r="M264" i="9"/>
  <c r="L264" i="9"/>
  <c r="F264" i="9" s="1"/>
  <c r="E264" i="9"/>
  <c r="M263" i="9"/>
  <c r="L263" i="9"/>
  <c r="F263" i="9" s="1"/>
  <c r="B263" i="9" s="1"/>
  <c r="E263" i="9"/>
  <c r="M262" i="9"/>
  <c r="L262" i="9"/>
  <c r="F262" i="9" s="1"/>
  <c r="E262" i="9"/>
  <c r="M261" i="9"/>
  <c r="L261" i="9"/>
  <c r="F261" i="9"/>
  <c r="E261" i="9"/>
  <c r="M260" i="9"/>
  <c r="L260" i="9"/>
  <c r="F260" i="9" s="1"/>
  <c r="E260" i="9"/>
  <c r="M259" i="9"/>
  <c r="L259" i="9"/>
  <c r="E259" i="9"/>
  <c r="M258" i="9"/>
  <c r="L258" i="9"/>
  <c r="E258" i="9"/>
  <c r="M257" i="9"/>
  <c r="F257" i="9" s="1"/>
  <c r="L257" i="9"/>
  <c r="E257" i="9"/>
  <c r="B257" i="9"/>
  <c r="M256" i="9"/>
  <c r="L256" i="9"/>
  <c r="F256" i="9"/>
  <c r="E256" i="9"/>
  <c r="B256" i="9" s="1"/>
  <c r="M255" i="9"/>
  <c r="L255" i="9"/>
  <c r="F255" i="9"/>
  <c r="B255" i="9" s="1"/>
  <c r="E255" i="9"/>
  <c r="M254" i="9"/>
  <c r="L254" i="9"/>
  <c r="F254" i="9" s="1"/>
  <c r="E254" i="9"/>
  <c r="B254" i="9" s="1"/>
  <c r="M253" i="9"/>
  <c r="L253" i="9"/>
  <c r="F253" i="9"/>
  <c r="E253" i="9"/>
  <c r="B253" i="9" s="1"/>
  <c r="M252" i="9"/>
  <c r="L252" i="9"/>
  <c r="F252" i="9" s="1"/>
  <c r="E252" i="9"/>
  <c r="M251" i="9"/>
  <c r="L251" i="9"/>
  <c r="F251" i="9" s="1"/>
  <c r="B251" i="9" s="1"/>
  <c r="E251" i="9"/>
  <c r="M250" i="9"/>
  <c r="L250" i="9"/>
  <c r="E250" i="9"/>
  <c r="M249" i="9"/>
  <c r="F249" i="9" s="1"/>
  <c r="L249" i="9"/>
  <c r="E249" i="9"/>
  <c r="B249" i="9" s="1"/>
  <c r="M248" i="9"/>
  <c r="L248" i="9"/>
  <c r="F248" i="9"/>
  <c r="E248" i="9"/>
  <c r="M247" i="9"/>
  <c r="L247" i="9"/>
  <c r="F247" i="9"/>
  <c r="B247" i="9" s="1"/>
  <c r="E247" i="9"/>
  <c r="M246" i="9"/>
  <c r="L246" i="9"/>
  <c r="F246" i="9" s="1"/>
  <c r="E246" i="9"/>
  <c r="M245" i="9"/>
  <c r="L245" i="9"/>
  <c r="F245" i="9"/>
  <c r="E245" i="9"/>
  <c r="M244" i="9"/>
  <c r="L244" i="9"/>
  <c r="E244" i="9"/>
  <c r="M243" i="9"/>
  <c r="L243" i="9"/>
  <c r="E243" i="9"/>
  <c r="M242" i="9"/>
  <c r="L242" i="9"/>
  <c r="E242" i="9"/>
  <c r="M241" i="9"/>
  <c r="F241" i="9" s="1"/>
  <c r="B241" i="9" s="1"/>
  <c r="L241" i="9"/>
  <c r="E241" i="9"/>
  <c r="M240" i="9"/>
  <c r="L240" i="9"/>
  <c r="F240" i="9"/>
  <c r="E240" i="9"/>
  <c r="B240" i="9" s="1"/>
  <c r="M239" i="9"/>
  <c r="L239" i="9"/>
  <c r="F239" i="9"/>
  <c r="B239" i="9" s="1"/>
  <c r="E239" i="9"/>
  <c r="M238" i="9"/>
  <c r="L238" i="9"/>
  <c r="F238" i="9" s="1"/>
  <c r="E238" i="9"/>
  <c r="B238" i="9" s="1"/>
  <c r="M237" i="9"/>
  <c r="F237" i="9" s="1"/>
  <c r="L237" i="9"/>
  <c r="E237" i="9"/>
  <c r="M236" i="9"/>
  <c r="L236" i="9"/>
  <c r="E236" i="9"/>
  <c r="M235" i="9"/>
  <c r="L235" i="9"/>
  <c r="E235" i="9"/>
  <c r="M234" i="9"/>
  <c r="L234" i="9"/>
  <c r="E234" i="9"/>
  <c r="M233" i="9"/>
  <c r="F233" i="9" s="1"/>
  <c r="L233" i="9"/>
  <c r="E233" i="9"/>
  <c r="B233" i="9" s="1"/>
  <c r="M232" i="9"/>
  <c r="L232" i="9"/>
  <c r="F232" i="9"/>
  <c r="E232" i="9"/>
  <c r="M231" i="9"/>
  <c r="L231" i="9"/>
  <c r="F231" i="9"/>
  <c r="B231" i="9" s="1"/>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G130" i="9"/>
  <c r="F130" i="9"/>
  <c r="H129" i="9"/>
  <c r="G129" i="9"/>
  <c r="F129" i="9"/>
  <c r="E129" i="9"/>
  <c r="B129" i="9" s="1"/>
  <c r="H128" i="9"/>
  <c r="E128" i="9" s="1"/>
  <c r="B128" i="9" s="1"/>
  <c r="G128" i="9"/>
  <c r="F128" i="9"/>
  <c r="H127" i="9"/>
  <c r="G127" i="9"/>
  <c r="E127" i="9" s="1"/>
  <c r="B127" i="9" s="1"/>
  <c r="F127" i="9"/>
  <c r="H126" i="9"/>
  <c r="G126" i="9"/>
  <c r="F126" i="9"/>
  <c r="H125" i="9"/>
  <c r="G125" i="9"/>
  <c r="F125" i="9"/>
  <c r="E125" i="9"/>
  <c r="B125" i="9" s="1"/>
  <c r="H124" i="9"/>
  <c r="E124" i="9" s="1"/>
  <c r="G124" i="9"/>
  <c r="F124" i="9"/>
  <c r="H123" i="9"/>
  <c r="G123" i="9"/>
  <c r="E123" i="9" s="1"/>
  <c r="B123" i="9" s="1"/>
  <c r="F123" i="9"/>
  <c r="H122" i="9"/>
  <c r="G122" i="9"/>
  <c r="F122" i="9"/>
  <c r="H121" i="9"/>
  <c r="G121" i="9"/>
  <c r="F121" i="9"/>
  <c r="E121" i="9"/>
  <c r="B121" i="9" s="1"/>
  <c r="H120" i="9"/>
  <c r="G120" i="9"/>
  <c r="E120" i="9" s="1"/>
  <c r="F120" i="9"/>
  <c r="H119" i="9"/>
  <c r="G119" i="9"/>
  <c r="E119" i="9" s="1"/>
  <c r="B119" i="9" s="1"/>
  <c r="F119" i="9"/>
  <c r="H118" i="9"/>
  <c r="G118" i="9"/>
  <c r="F118" i="9"/>
  <c r="H117" i="9"/>
  <c r="G117" i="9"/>
  <c r="F117" i="9"/>
  <c r="E117" i="9"/>
  <c r="B117" i="9" s="1"/>
  <c r="H116" i="9"/>
  <c r="E116" i="9" s="1"/>
  <c r="G116" i="9"/>
  <c r="F116" i="9"/>
  <c r="H115" i="9"/>
  <c r="G115" i="9"/>
  <c r="E115" i="9" s="1"/>
  <c r="B115" i="9" s="1"/>
  <c r="F115" i="9"/>
  <c r="H114" i="9"/>
  <c r="G114" i="9"/>
  <c r="F114" i="9"/>
  <c r="H113" i="9"/>
  <c r="G113" i="9"/>
  <c r="F113" i="9"/>
  <c r="E113" i="9"/>
  <c r="B113" i="9" s="1"/>
  <c r="H112" i="9"/>
  <c r="E112" i="9" s="1"/>
  <c r="B112" i="9" s="1"/>
  <c r="G112" i="9"/>
  <c r="F112" i="9"/>
  <c r="H111" i="9"/>
  <c r="G111" i="9"/>
  <c r="E111" i="9" s="1"/>
  <c r="B111" i="9" s="1"/>
  <c r="F111" i="9"/>
  <c r="H110" i="9"/>
  <c r="G110" i="9"/>
  <c r="F110" i="9"/>
  <c r="H109" i="9"/>
  <c r="G109" i="9"/>
  <c r="F109" i="9"/>
  <c r="E109" i="9"/>
  <c r="B109" i="9" s="1"/>
  <c r="H108" i="9"/>
  <c r="E108" i="9" s="1"/>
  <c r="G108" i="9"/>
  <c r="F108" i="9"/>
  <c r="H107" i="9"/>
  <c r="G107" i="9"/>
  <c r="E107" i="9" s="1"/>
  <c r="B107" i="9" s="1"/>
  <c r="F107" i="9"/>
  <c r="H106" i="9"/>
  <c r="G106" i="9"/>
  <c r="F106" i="9"/>
  <c r="H105" i="9"/>
  <c r="G105" i="9"/>
  <c r="F105" i="9"/>
  <c r="E105" i="9"/>
  <c r="B105" i="9" s="1"/>
  <c r="H104" i="9"/>
  <c r="E104" i="9" s="1"/>
  <c r="B104" i="9" s="1"/>
  <c r="G104" i="9"/>
  <c r="F104" i="9"/>
  <c r="H103" i="9"/>
  <c r="G103" i="9"/>
  <c r="E103" i="9" s="1"/>
  <c r="B103" i="9" s="1"/>
  <c r="F103" i="9"/>
  <c r="H102" i="9"/>
  <c r="G102" i="9"/>
  <c r="F102" i="9"/>
  <c r="H101" i="9"/>
  <c r="G101" i="9"/>
  <c r="F101" i="9"/>
  <c r="E101" i="9"/>
  <c r="B101" i="9" s="1"/>
  <c r="H100" i="9"/>
  <c r="E100" i="9" s="1"/>
  <c r="G100" i="9"/>
  <c r="F100" i="9"/>
  <c r="H99" i="9"/>
  <c r="G99" i="9"/>
  <c r="E99" i="9" s="1"/>
  <c r="B99" i="9" s="1"/>
  <c r="F99" i="9"/>
  <c r="H98" i="9"/>
  <c r="G98" i="9"/>
  <c r="F98" i="9"/>
  <c r="H97" i="9"/>
  <c r="G97" i="9"/>
  <c r="F97" i="9"/>
  <c r="E97" i="9"/>
  <c r="B97" i="9" s="1"/>
  <c r="H96" i="9"/>
  <c r="E96" i="9" s="1"/>
  <c r="B96" i="9" s="1"/>
  <c r="G96" i="9"/>
  <c r="F96" i="9"/>
  <c r="H95" i="9"/>
  <c r="G95" i="9"/>
  <c r="E95" i="9" s="1"/>
  <c r="B95" i="9" s="1"/>
  <c r="F95" i="9"/>
  <c r="H94" i="9"/>
  <c r="G94" i="9"/>
  <c r="F94" i="9"/>
  <c r="H93" i="9"/>
  <c r="G93" i="9"/>
  <c r="F93" i="9"/>
  <c r="E93" i="9"/>
  <c r="B93" i="9" s="1"/>
  <c r="H92" i="9"/>
  <c r="E92" i="9" s="1"/>
  <c r="G92" i="9"/>
  <c r="F92" i="9"/>
  <c r="H91" i="9"/>
  <c r="G91" i="9"/>
  <c r="E91" i="9" s="1"/>
  <c r="B91" i="9" s="1"/>
  <c r="F91" i="9"/>
  <c r="H90" i="9"/>
  <c r="G90" i="9"/>
  <c r="F90" i="9"/>
  <c r="H89" i="9"/>
  <c r="G89" i="9"/>
  <c r="F89" i="9"/>
  <c r="E89" i="9"/>
  <c r="B89" i="9" s="1"/>
  <c r="H88" i="9"/>
  <c r="E88" i="9" s="1"/>
  <c r="B88" i="9" s="1"/>
  <c r="G88" i="9"/>
  <c r="F88" i="9"/>
  <c r="H87" i="9"/>
  <c r="G87" i="9"/>
  <c r="E87" i="9" s="1"/>
  <c r="B87" i="9" s="1"/>
  <c r="F87" i="9"/>
  <c r="H86" i="9"/>
  <c r="G86" i="9"/>
  <c r="F86" i="9"/>
  <c r="H85" i="9"/>
  <c r="G85" i="9"/>
  <c r="F85" i="9"/>
  <c r="E85" i="9"/>
  <c r="B85" i="9" s="1"/>
  <c r="H84" i="9"/>
  <c r="E84" i="9" s="1"/>
  <c r="G84" i="9"/>
  <c r="F84" i="9"/>
  <c r="H83" i="9"/>
  <c r="G83" i="9"/>
  <c r="E83" i="9" s="1"/>
  <c r="B83" i="9" s="1"/>
  <c r="F83" i="9"/>
  <c r="H82" i="9"/>
  <c r="G82" i="9"/>
  <c r="F82" i="9"/>
  <c r="H81" i="9"/>
  <c r="G81" i="9"/>
  <c r="F81" i="9"/>
  <c r="H80" i="9"/>
  <c r="E80" i="9" s="1"/>
  <c r="G80" i="9"/>
  <c r="F80" i="9"/>
  <c r="H79" i="9"/>
  <c r="G79" i="9"/>
  <c r="E79" i="9" s="1"/>
  <c r="B79" i="9" s="1"/>
  <c r="F79" i="9"/>
  <c r="H78" i="9"/>
  <c r="G78" i="9"/>
  <c r="F78" i="9"/>
  <c r="H77" i="9"/>
  <c r="G77" i="9"/>
  <c r="E77" i="9" s="1"/>
  <c r="B77" i="9" s="1"/>
  <c r="F77" i="9"/>
  <c r="H76" i="9"/>
  <c r="E76" i="9" s="1"/>
  <c r="G76" i="9"/>
  <c r="F76" i="9"/>
  <c r="H75" i="9"/>
  <c r="G75" i="9"/>
  <c r="E75" i="9" s="1"/>
  <c r="B75" i="9" s="1"/>
  <c r="F75" i="9"/>
  <c r="H74" i="9"/>
  <c r="G74" i="9"/>
  <c r="F74" i="9"/>
  <c r="H73" i="9"/>
  <c r="G73" i="9"/>
  <c r="E73" i="9" s="1"/>
  <c r="B73" i="9" s="1"/>
  <c r="F73" i="9"/>
  <c r="H72" i="9"/>
  <c r="E72" i="9" s="1"/>
  <c r="G72" i="9"/>
  <c r="F72" i="9"/>
  <c r="H71" i="9"/>
  <c r="G71" i="9"/>
  <c r="E71" i="9" s="1"/>
  <c r="B71" i="9" s="1"/>
  <c r="F71" i="9"/>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F54" i="9"/>
  <c r="H53" i="9"/>
  <c r="G53" i="9"/>
  <c r="F53" i="9"/>
  <c r="H52" i="9"/>
  <c r="G52" i="9"/>
  <c r="F52" i="9"/>
  <c r="H51" i="9"/>
  <c r="G51" i="9"/>
  <c r="F51" i="9"/>
  <c r="E51" i="9"/>
  <c r="B51" i="9" s="1"/>
  <c r="H50" i="9"/>
  <c r="E50" i="9" s="1"/>
  <c r="G50" i="9"/>
  <c r="F50" i="9"/>
  <c r="H49" i="9"/>
  <c r="G49" i="9"/>
  <c r="F49" i="9"/>
  <c r="H48" i="9"/>
  <c r="G48" i="9"/>
  <c r="F48" i="9"/>
  <c r="H47" i="9"/>
  <c r="G47" i="9"/>
  <c r="F47" i="9"/>
  <c r="E47" i="9"/>
  <c r="B47" i="9" s="1"/>
  <c r="H46" i="9"/>
  <c r="E46" i="9" s="1"/>
  <c r="B46" i="9" s="1"/>
  <c r="G46" i="9"/>
  <c r="F46" i="9"/>
  <c r="H45" i="9"/>
  <c r="G45" i="9"/>
  <c r="F45" i="9"/>
  <c r="H44" i="9"/>
  <c r="G44" i="9"/>
  <c r="E44" i="9" s="1"/>
  <c r="B44" i="9" s="1"/>
  <c r="F44" i="9"/>
  <c r="H43" i="9"/>
  <c r="G43" i="9"/>
  <c r="F43" i="9"/>
  <c r="E43" i="9"/>
  <c r="B43" i="9" s="1"/>
  <c r="H42" i="9"/>
  <c r="E42" i="9" s="1"/>
  <c r="G42" i="9"/>
  <c r="F42" i="9"/>
  <c r="H41" i="9"/>
  <c r="G41" i="9"/>
  <c r="E41" i="9" s="1"/>
  <c r="B41" i="9" s="1"/>
  <c r="F41" i="9"/>
  <c r="H40" i="9"/>
  <c r="G40" i="9"/>
  <c r="F40" i="9"/>
  <c r="H39" i="9"/>
  <c r="G39" i="9"/>
  <c r="F39" i="9"/>
  <c r="E39" i="9"/>
  <c r="B39" i="9" s="1"/>
  <c r="H38" i="9"/>
  <c r="E38" i="9" s="1"/>
  <c r="B38" i="9" s="1"/>
  <c r="G38" i="9"/>
  <c r="F38" i="9"/>
  <c r="H37" i="9"/>
  <c r="G37" i="9"/>
  <c r="F37" i="9"/>
  <c r="H36" i="9"/>
  <c r="G36" i="9"/>
  <c r="F36" i="9"/>
  <c r="H35" i="9"/>
  <c r="G35" i="9"/>
  <c r="F35" i="9"/>
  <c r="E35" i="9"/>
  <c r="B35" i="9" s="1"/>
  <c r="H34" i="9"/>
  <c r="E34" i="9" s="1"/>
  <c r="G34" i="9"/>
  <c r="F34" i="9"/>
  <c r="H33" i="9"/>
  <c r="G33" i="9"/>
  <c r="E33" i="9" s="1"/>
  <c r="B33" i="9" s="1"/>
  <c r="F33" i="9"/>
  <c r="H32" i="9"/>
  <c r="G32" i="9"/>
  <c r="F32" i="9"/>
  <c r="H31" i="9"/>
  <c r="G31" i="9"/>
  <c r="F31" i="9"/>
  <c r="H30" i="9"/>
  <c r="E30" i="9" s="1"/>
  <c r="B30" i="9" s="1"/>
  <c r="G30" i="9"/>
  <c r="F30" i="9"/>
  <c r="H29" i="9"/>
  <c r="G29" i="9"/>
  <c r="E29" i="9" s="1"/>
  <c r="B29" i="9" s="1"/>
  <c r="F29" i="9"/>
  <c r="H28" i="9"/>
  <c r="G28" i="9"/>
  <c r="E28" i="9" s="1"/>
  <c r="B28" i="9" s="1"/>
  <c r="F28" i="9"/>
  <c r="H27" i="9"/>
  <c r="E27" i="9" s="1"/>
  <c r="B27" i="9" s="1"/>
  <c r="G27" i="9"/>
  <c r="F27" i="9"/>
  <c r="H26" i="9"/>
  <c r="E26" i="9" s="1"/>
  <c r="G26" i="9"/>
  <c r="F26" i="9"/>
  <c r="H25" i="9"/>
  <c r="G25" i="9"/>
  <c r="F25" i="9"/>
  <c r="F24" i="9"/>
  <c r="F4" i="9"/>
  <c r="O3" i="9"/>
  <c r="G296" i="9" s="1"/>
  <c r="E296" i="9" s="1"/>
  <c r="I3" i="9"/>
  <c r="G200" i="9" s="1"/>
  <c r="E200" i="9" s="1"/>
  <c r="B200" i="9" s="1"/>
  <c r="H3" i="9"/>
  <c r="G3" i="9"/>
  <c r="D104" i="8"/>
  <c r="C1681" i="1" s="1"/>
  <c r="D97" i="8"/>
  <c r="D92" i="8"/>
  <c r="C1669" i="1" s="1"/>
  <c r="D87" i="8"/>
  <c r="C1664" i="1" s="1"/>
  <c r="H1664" i="1" s="1"/>
  <c r="D82" i="8"/>
  <c r="D77" i="8"/>
  <c r="D72" i="8"/>
  <c r="D67" i="8"/>
  <c r="D62" i="8"/>
  <c r="D57" i="8"/>
  <c r="D52" i="8"/>
  <c r="D46" i="8"/>
  <c r="D37" i="8"/>
  <c r="D27" i="8"/>
  <c r="D25" i="8" s="1"/>
  <c r="C1602" i="1" s="1"/>
  <c r="D18" i="8"/>
  <c r="C1595" i="1" s="1"/>
  <c r="H1595" i="1" s="1"/>
  <c r="D8" i="8"/>
  <c r="C1585" i="1" s="1"/>
  <c r="H1585" i="1" s="1"/>
  <c r="E44" i="7"/>
  <c r="D44" i="7"/>
  <c r="E39" i="7"/>
  <c r="D39" i="7"/>
  <c r="E38" i="7"/>
  <c r="D38" i="7"/>
  <c r="E30" i="7"/>
  <c r="D30" i="7"/>
  <c r="E23" i="7"/>
  <c r="E22" i="7" s="1"/>
  <c r="D23" i="7"/>
  <c r="D22" i="7" s="1"/>
  <c r="E14" i="7"/>
  <c r="D14" i="7"/>
  <c r="E7" i="7"/>
  <c r="E6" i="7" s="1"/>
  <c r="D7" i="7"/>
  <c r="D6" i="7"/>
  <c r="F140" i="6"/>
  <c r="F139" i="6"/>
  <c r="F138" i="6"/>
  <c r="F137" i="6"/>
  <c r="F136" i="6"/>
  <c r="F135" i="6"/>
  <c r="F134" i="6"/>
  <c r="F133" i="6"/>
  <c r="F132" i="6"/>
  <c r="F131" i="6"/>
  <c r="F130" i="6"/>
  <c r="E130" i="6"/>
  <c r="D130" i="6"/>
  <c r="D129" i="6" s="1"/>
  <c r="E129" i="6"/>
  <c r="D1525" i="1" s="1"/>
  <c r="F128" i="6"/>
  <c r="F127" i="6"/>
  <c r="F126" i="6"/>
  <c r="F125" i="6"/>
  <c r="F124" i="6"/>
  <c r="F123" i="6"/>
  <c r="F122" i="6"/>
  <c r="E122" i="6"/>
  <c r="D122" i="6"/>
  <c r="F121" i="6"/>
  <c r="F120" i="6"/>
  <c r="F119" i="6"/>
  <c r="E118" i="6"/>
  <c r="D118" i="6"/>
  <c r="F118" i="6" s="1"/>
  <c r="F117" i="6"/>
  <c r="F116" i="6"/>
  <c r="E115" i="6"/>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F28" i="6" s="1"/>
  <c r="D28" i="6"/>
  <c r="F27" i="6"/>
  <c r="F26" i="6"/>
  <c r="F25" i="6"/>
  <c r="F24" i="6"/>
  <c r="F23" i="6"/>
  <c r="E22" i="6"/>
  <c r="D1418" i="1" s="1"/>
  <c r="D22" i="6"/>
  <c r="F21" i="6"/>
  <c r="F20" i="6"/>
  <c r="F19" i="6"/>
  <c r="F18" i="6"/>
  <c r="F17" i="6"/>
  <c r="F16" i="6"/>
  <c r="F15" i="6"/>
  <c r="F14" i="6"/>
  <c r="E13" i="6"/>
  <c r="D13" i="6"/>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F149" i="5"/>
  <c r="F148" i="5"/>
  <c r="D147" i="5"/>
  <c r="F146" i="5"/>
  <c r="F145" i="5"/>
  <c r="F144" i="5"/>
  <c r="F143" i="5"/>
  <c r="E143" i="5"/>
  <c r="D143" i="5"/>
  <c r="F142" i="5"/>
  <c r="F141" i="5"/>
  <c r="F140" i="5"/>
  <c r="F139" i="5"/>
  <c r="F138" i="5"/>
  <c r="F137" i="5"/>
  <c r="E136" i="5"/>
  <c r="E135" i="5" s="1"/>
  <c r="F135" i="5" s="1"/>
  <c r="D136" i="5"/>
  <c r="F136" i="5" s="1"/>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5" i="5"/>
  <c r="F54" i="5"/>
  <c r="F53" i="5"/>
  <c r="F52" i="5"/>
  <c r="E52" i="5"/>
  <c r="D1057" i="1" s="1"/>
  <c r="D52" i="5"/>
  <c r="F51" i="5"/>
  <c r="F50" i="5"/>
  <c r="F49" i="5"/>
  <c r="F48" i="5"/>
  <c r="F47" i="5"/>
  <c r="F46" i="5"/>
  <c r="E45" i="5"/>
  <c r="F45" i="5" s="1"/>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D636" i="4"/>
  <c r="F636" i="4" s="1"/>
  <c r="F635" i="4"/>
  <c r="F634" i="4"/>
  <c r="E633" i="4"/>
  <c r="E629" i="4" s="1"/>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D597" i="4" s="1"/>
  <c r="E597" i="4"/>
  <c r="F596" i="4"/>
  <c r="F595" i="4"/>
  <c r="F594" i="4"/>
  <c r="E594" i="4"/>
  <c r="D594" i="4"/>
  <c r="F593" i="4"/>
  <c r="F592" i="4"/>
  <c r="F591" i="4"/>
  <c r="E591" i="4"/>
  <c r="D591" i="4"/>
  <c r="F590" i="4"/>
  <c r="F589" i="4"/>
  <c r="E589" i="4"/>
  <c r="D589" i="4"/>
  <c r="F588" i="4"/>
  <c r="F587" i="4"/>
  <c r="F586" i="4"/>
  <c r="E585" i="4"/>
  <c r="E584" i="4" s="1"/>
  <c r="D585" i="4"/>
  <c r="F585" i="4" s="1"/>
  <c r="F584" i="4"/>
  <c r="D584" i="4"/>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F488" i="4"/>
  <c r="E488" i="4"/>
  <c r="D488" i="4"/>
  <c r="F487" i="4"/>
  <c r="F486" i="4"/>
  <c r="F485" i="4"/>
  <c r="E485" i="4"/>
  <c r="D485" i="4"/>
  <c r="F484" i="4"/>
  <c r="F483" i="4"/>
  <c r="F482" i="4"/>
  <c r="F481" i="4"/>
  <c r="F480" i="4"/>
  <c r="E480" i="4"/>
  <c r="D480" i="4"/>
  <c r="D479" i="4" s="1"/>
  <c r="F479" i="4" s="1"/>
  <c r="E479" i="4"/>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31" i="4"/>
  <c r="E428" i="4"/>
  <c r="F428" i="4" s="1"/>
  <c r="D428" i="4"/>
  <c r="E427" i="4"/>
  <c r="D422" i="1" s="1"/>
  <c r="D427" i="4"/>
  <c r="E426" i="4"/>
  <c r="D426" i="4"/>
  <c r="F426"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H374" i="1" s="1"/>
  <c r="D379" i="4"/>
  <c r="F379" i="4" s="1"/>
  <c r="F378" i="4"/>
  <c r="F377" i="4"/>
  <c r="F376" i="4"/>
  <c r="F375" i="4"/>
  <c r="E374" i="4"/>
  <c r="E373" i="4" s="1"/>
  <c r="D368" i="1" s="1"/>
  <c r="D374" i="4"/>
  <c r="D373"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F277" i="4"/>
  <c r="F276" i="4"/>
  <c r="F275" i="4"/>
  <c r="E274" i="4"/>
  <c r="F274" i="4" s="1"/>
  <c r="D274" i="4"/>
  <c r="F272" i="4"/>
  <c r="F271" i="4"/>
  <c r="F270" i="4"/>
  <c r="E269" i="4"/>
  <c r="E262" i="4" s="1"/>
  <c r="D269" i="4"/>
  <c r="F269" i="4" s="1"/>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D135" i="4"/>
  <c r="E134" i="4"/>
  <c r="F133" i="4"/>
  <c r="F132" i="4"/>
  <c r="F131" i="4"/>
  <c r="F130" i="4"/>
  <c r="E129" i="4"/>
  <c r="D129" i="4"/>
  <c r="F128" i="4"/>
  <c r="F127" i="4"/>
  <c r="F126" i="4"/>
  <c r="E126" i="4"/>
  <c r="D126" i="4"/>
  <c r="D125" i="4"/>
  <c r="F124" i="4"/>
  <c r="F123" i="4"/>
  <c r="F122" i="4"/>
  <c r="F121" i="4"/>
  <c r="E120" i="4"/>
  <c r="D120" i="4"/>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5" i="1" s="1"/>
  <c r="D29" i="4"/>
  <c r="F29" i="4" s="1"/>
  <c r="F28" i="4"/>
  <c r="F27" i="4"/>
  <c r="F26" i="4"/>
  <c r="F25" i="4"/>
  <c r="F24" i="4"/>
  <c r="E23" i="4"/>
  <c r="D23" i="4"/>
  <c r="F22" i="4"/>
  <c r="F21" i="4"/>
  <c r="F20" i="4"/>
  <c r="F19" i="4"/>
  <c r="F18" i="4"/>
  <c r="E17" i="4"/>
  <c r="D17" i="4"/>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H1682" i="1"/>
  <c r="C1682" i="1"/>
  <c r="G1682" i="1" s="1"/>
  <c r="C1680" i="1"/>
  <c r="H1680" i="1" s="1"/>
  <c r="G1679" i="1"/>
  <c r="C1679" i="1"/>
  <c r="H1679" i="1" s="1"/>
  <c r="C1678" i="1"/>
  <c r="G1678" i="1" s="1"/>
  <c r="H1677" i="1"/>
  <c r="G1677" i="1"/>
  <c r="C1677" i="1"/>
  <c r="H1676" i="1"/>
  <c r="G1676" i="1"/>
  <c r="C1676" i="1"/>
  <c r="C1675" i="1"/>
  <c r="H1675" i="1" s="1"/>
  <c r="C1674" i="1"/>
  <c r="G1674" i="1" s="1"/>
  <c r="C1673" i="1"/>
  <c r="H1673" i="1" s="1"/>
  <c r="C1672" i="1"/>
  <c r="H1672" i="1" s="1"/>
  <c r="C1671" i="1"/>
  <c r="H1671" i="1" s="1"/>
  <c r="C1670" i="1"/>
  <c r="G1670" i="1" s="1"/>
  <c r="C1668" i="1"/>
  <c r="H1668" i="1" s="1"/>
  <c r="C1667" i="1"/>
  <c r="H1667" i="1" s="1"/>
  <c r="C1666" i="1"/>
  <c r="G1666" i="1" s="1"/>
  <c r="C1665" i="1"/>
  <c r="H1665" i="1" s="1"/>
  <c r="C1663" i="1"/>
  <c r="H1663" i="1" s="1"/>
  <c r="C1662" i="1"/>
  <c r="G1662" i="1" s="1"/>
  <c r="C1661" i="1"/>
  <c r="H1661" i="1" s="1"/>
  <c r="H1660" i="1"/>
  <c r="C1660" i="1"/>
  <c r="G1660" i="1" s="1"/>
  <c r="C1659" i="1"/>
  <c r="H1659" i="1" s="1"/>
  <c r="C1658" i="1"/>
  <c r="G1658" i="1" s="1"/>
  <c r="C1657" i="1"/>
  <c r="H1657" i="1" s="1"/>
  <c r="C1656" i="1"/>
  <c r="H1656" i="1" s="1"/>
  <c r="C1655" i="1"/>
  <c r="H1655" i="1" s="1"/>
  <c r="C1654" i="1"/>
  <c r="G1654" i="1" s="1"/>
  <c r="H1653" i="1"/>
  <c r="G1653" i="1"/>
  <c r="C1653" i="1"/>
  <c r="H1652" i="1"/>
  <c r="G1652" i="1"/>
  <c r="C1652" i="1"/>
  <c r="C1651" i="1"/>
  <c r="H1651" i="1" s="1"/>
  <c r="H1650" i="1"/>
  <c r="C1650" i="1"/>
  <c r="G1650" i="1" s="1"/>
  <c r="H1649" i="1"/>
  <c r="G1649" i="1"/>
  <c r="C1649" i="1"/>
  <c r="C1648" i="1"/>
  <c r="H1648" i="1" s="1"/>
  <c r="G1647" i="1"/>
  <c r="C1647" i="1"/>
  <c r="H1647" i="1" s="1"/>
  <c r="C1646" i="1"/>
  <c r="G1646" i="1" s="1"/>
  <c r="H1645" i="1"/>
  <c r="G1645" i="1"/>
  <c r="C1645" i="1"/>
  <c r="H1644" i="1"/>
  <c r="G1644" i="1"/>
  <c r="C1644" i="1"/>
  <c r="C1643" i="1"/>
  <c r="H1643" i="1" s="1"/>
  <c r="C1642" i="1"/>
  <c r="G1642" i="1" s="1"/>
  <c r="C1641" i="1"/>
  <c r="H1641" i="1" s="1"/>
  <c r="C1640" i="1"/>
  <c r="H1640" i="1" s="1"/>
  <c r="C1639" i="1"/>
  <c r="H1639" i="1" s="1"/>
  <c r="C1638" i="1"/>
  <c r="G1638" i="1" s="1"/>
  <c r="C1637" i="1"/>
  <c r="G1637" i="1" s="1"/>
  <c r="H1636" i="1"/>
  <c r="G1636" i="1"/>
  <c r="C1636" i="1"/>
  <c r="C1635" i="1"/>
  <c r="H1635" i="1" s="1"/>
  <c r="C1634" i="1"/>
  <c r="G1634" i="1" s="1"/>
  <c r="C1633" i="1"/>
  <c r="H1633" i="1" s="1"/>
  <c r="C1632" i="1"/>
  <c r="H1632" i="1" s="1"/>
  <c r="G1631" i="1"/>
  <c r="C1631" i="1"/>
  <c r="H1631" i="1" s="1"/>
  <c r="C1630" i="1"/>
  <c r="G1630" i="1" s="1"/>
  <c r="C1629" i="1"/>
  <c r="H1629" i="1" s="1"/>
  <c r="C1627" i="1"/>
  <c r="H1627" i="1" s="1"/>
  <c r="H1626" i="1"/>
  <c r="C1626" i="1"/>
  <c r="G1626" i="1" s="1"/>
  <c r="H1625" i="1"/>
  <c r="G1625" i="1"/>
  <c r="C1625" i="1"/>
  <c r="C1624" i="1"/>
  <c r="H1624" i="1" s="1"/>
  <c r="G1623" i="1"/>
  <c r="C1623" i="1"/>
  <c r="H1623" i="1" s="1"/>
  <c r="C1620" i="1"/>
  <c r="C1619" i="1"/>
  <c r="H1619" i="1" s="1"/>
  <c r="C1618" i="1"/>
  <c r="H1617" i="1"/>
  <c r="G1617" i="1"/>
  <c r="C1617" i="1"/>
  <c r="H1616" i="1"/>
  <c r="C1616" i="1"/>
  <c r="G1616" i="1" s="1"/>
  <c r="C1615" i="1"/>
  <c r="C1614" i="1"/>
  <c r="G1614" i="1" s="1"/>
  <c r="C1613" i="1"/>
  <c r="H1613" i="1" s="1"/>
  <c r="C1612" i="1"/>
  <c r="C1611" i="1"/>
  <c r="H1611" i="1" s="1"/>
  <c r="C1610" i="1"/>
  <c r="H1609" i="1"/>
  <c r="G1609" i="1"/>
  <c r="C1609" i="1"/>
  <c r="H1608" i="1"/>
  <c r="C1608" i="1"/>
  <c r="G1608" i="1" s="1"/>
  <c r="C1607" i="1"/>
  <c r="C1606" i="1"/>
  <c r="G1606" i="1" s="1"/>
  <c r="C1605" i="1"/>
  <c r="G1605" i="1" s="1"/>
  <c r="C1603" i="1"/>
  <c r="H1603" i="1" s="1"/>
  <c r="C1601" i="1"/>
  <c r="G1601" i="1" s="1"/>
  <c r="H1600" i="1"/>
  <c r="C1600" i="1"/>
  <c r="G1600" i="1" s="1"/>
  <c r="C1599" i="1"/>
  <c r="C1598" i="1"/>
  <c r="G1598" i="1" s="1"/>
  <c r="H1597" i="1"/>
  <c r="G1597" i="1"/>
  <c r="C1597" i="1"/>
  <c r="C1596" i="1"/>
  <c r="C1594" i="1"/>
  <c r="H1593" i="1"/>
  <c r="G1593" i="1"/>
  <c r="C1593" i="1"/>
  <c r="C1592" i="1"/>
  <c r="G1592" i="1" s="1"/>
  <c r="C1591" i="1"/>
  <c r="C1590" i="1"/>
  <c r="G1590" i="1" s="1"/>
  <c r="H1589" i="1"/>
  <c r="G1589" i="1"/>
  <c r="C1589" i="1"/>
  <c r="C1588" i="1"/>
  <c r="C1587" i="1"/>
  <c r="H1587" i="1" s="1"/>
  <c r="C1586" i="1"/>
  <c r="H1584" i="1"/>
  <c r="C1584" i="1"/>
  <c r="G1584" i="1" s="1"/>
  <c r="C1582" i="1"/>
  <c r="G1582" i="1" s="1"/>
  <c r="D1581" i="1"/>
  <c r="C1581" i="1"/>
  <c r="H1581" i="1" s="1"/>
  <c r="D1580" i="1"/>
  <c r="C1580" i="1"/>
  <c r="D1579" i="1"/>
  <c r="G1579" i="1" s="1"/>
  <c r="C1579" i="1"/>
  <c r="H1578" i="1"/>
  <c r="G1578" i="1"/>
  <c r="I1578" i="1" s="1"/>
  <c r="D1578" i="1"/>
  <c r="C1578" i="1"/>
  <c r="J1578" i="1" s="1"/>
  <c r="H1577" i="1"/>
  <c r="G1577" i="1"/>
  <c r="D1577" i="1"/>
  <c r="C1577" i="1"/>
  <c r="D1576" i="1"/>
  <c r="C1576" i="1"/>
  <c r="H1576" i="1" s="1"/>
  <c r="D1575" i="1"/>
  <c r="C1575" i="1"/>
  <c r="D1574" i="1"/>
  <c r="G1574" i="1" s="1"/>
  <c r="C1574" i="1"/>
  <c r="H1573" i="1"/>
  <c r="G1573" i="1"/>
  <c r="I1573" i="1" s="1"/>
  <c r="D1573" i="1"/>
  <c r="C1573" i="1"/>
  <c r="J1573" i="1" s="1"/>
  <c r="H1572" i="1"/>
  <c r="G1572" i="1"/>
  <c r="D1572" i="1"/>
  <c r="C1572" i="1"/>
  <c r="H1571" i="1"/>
  <c r="G1571" i="1"/>
  <c r="D1571" i="1"/>
  <c r="C1571" i="1"/>
  <c r="D1570" i="1"/>
  <c r="C1570" i="1"/>
  <c r="H1570" i="1" s="1"/>
  <c r="D1569" i="1"/>
  <c r="C1569" i="1"/>
  <c r="D1568" i="1"/>
  <c r="G1568" i="1" s="1"/>
  <c r="C1568" i="1"/>
  <c r="H1567" i="1"/>
  <c r="G1567" i="1"/>
  <c r="I1567" i="1" s="1"/>
  <c r="D1567" i="1"/>
  <c r="C1567" i="1"/>
  <c r="J1567" i="1" s="1"/>
  <c r="D1566" i="1"/>
  <c r="C1566" i="1"/>
  <c r="H1566" i="1" s="1"/>
  <c r="D1565" i="1"/>
  <c r="C1565" i="1"/>
  <c r="D1564" i="1"/>
  <c r="G1564" i="1" s="1"/>
  <c r="C1564" i="1"/>
  <c r="D1563" i="1"/>
  <c r="C1563" i="1"/>
  <c r="H1562" i="1"/>
  <c r="G1562" i="1"/>
  <c r="I1562" i="1" s="1"/>
  <c r="D1562" i="1"/>
  <c r="C1562" i="1"/>
  <c r="J1562" i="1" s="1"/>
  <c r="G1561" i="1"/>
  <c r="I1561" i="1" s="1"/>
  <c r="D1561" i="1"/>
  <c r="C1561" i="1"/>
  <c r="H1561" i="1" s="1"/>
  <c r="H1560" i="1"/>
  <c r="D1560" i="1"/>
  <c r="C1560" i="1"/>
  <c r="J1560" i="1" s="1"/>
  <c r="J1559" i="1"/>
  <c r="D1559" i="1"/>
  <c r="C1559" i="1"/>
  <c r="H1558" i="1"/>
  <c r="G1558" i="1"/>
  <c r="I1558" i="1" s="1"/>
  <c r="D1558" i="1"/>
  <c r="C1558" i="1"/>
  <c r="J1558" i="1" s="1"/>
  <c r="G1557" i="1"/>
  <c r="I1557" i="1" s="1"/>
  <c r="D1557" i="1"/>
  <c r="C1557" i="1"/>
  <c r="H1557" i="1" s="1"/>
  <c r="D1556" i="1"/>
  <c r="G1556" i="1" s="1"/>
  <c r="C1556" i="1"/>
  <c r="D1555" i="1"/>
  <c r="C1555" i="1"/>
  <c r="H1554" i="1"/>
  <c r="G1554" i="1"/>
  <c r="I1554" i="1" s="1"/>
  <c r="D1554" i="1"/>
  <c r="C1554" i="1"/>
  <c r="J1554" i="1" s="1"/>
  <c r="G1553" i="1"/>
  <c r="I1553" i="1" s="1"/>
  <c r="D1553" i="1"/>
  <c r="C1553" i="1"/>
  <c r="H1553" i="1" s="1"/>
  <c r="H1552" i="1"/>
  <c r="D1552" i="1"/>
  <c r="C1552" i="1"/>
  <c r="J1552" i="1" s="1"/>
  <c r="J1551" i="1"/>
  <c r="D1551" i="1"/>
  <c r="C1551" i="1"/>
  <c r="H1550" i="1"/>
  <c r="G1550" i="1"/>
  <c r="I1550" i="1" s="1"/>
  <c r="D1550" i="1"/>
  <c r="C1550" i="1"/>
  <c r="J1550" i="1" s="1"/>
  <c r="G1549" i="1"/>
  <c r="I1549" i="1" s="1"/>
  <c r="D1549" i="1"/>
  <c r="C1549" i="1"/>
  <c r="H1549" i="1" s="1"/>
  <c r="H1548" i="1"/>
  <c r="D1548" i="1"/>
  <c r="C1548" i="1"/>
  <c r="J1548" i="1" s="1"/>
  <c r="J1547" i="1"/>
  <c r="D1547" i="1"/>
  <c r="C1547" i="1"/>
  <c r="G1547" i="1" s="1"/>
  <c r="J1546" i="1"/>
  <c r="D1546" i="1"/>
  <c r="H1546" i="1" s="1"/>
  <c r="C1546" i="1"/>
  <c r="D1545" i="1"/>
  <c r="H1545" i="1" s="1"/>
  <c r="C1545" i="1"/>
  <c r="H1544" i="1"/>
  <c r="G1544" i="1"/>
  <c r="I1544" i="1" s="1"/>
  <c r="D1544" i="1"/>
  <c r="C1544" i="1"/>
  <c r="J1544" i="1" s="1"/>
  <c r="D1543" i="1"/>
  <c r="C1543" i="1"/>
  <c r="D1542" i="1"/>
  <c r="G1542" i="1" s="1"/>
  <c r="C1542" i="1"/>
  <c r="D1541" i="1"/>
  <c r="C1541" i="1"/>
  <c r="D1540"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G1342" i="1" s="1"/>
  <c r="C1342" i="1"/>
  <c r="H1342" i="1" s="1"/>
  <c r="D1341" i="1"/>
  <c r="G1341" i="1" s="1"/>
  <c r="C1341" i="1"/>
  <c r="D1340" i="1"/>
  <c r="C1340" i="1"/>
  <c r="D1339" i="1"/>
  <c r="C1339" i="1"/>
  <c r="G1338" i="1"/>
  <c r="D1338" i="1"/>
  <c r="C1338" i="1"/>
  <c r="H1338" i="1" s="1"/>
  <c r="G1337" i="1"/>
  <c r="D1337" i="1"/>
  <c r="C1337" i="1"/>
  <c r="D1336" i="1"/>
  <c r="C1336" i="1"/>
  <c r="D1335" i="1"/>
  <c r="C1335" i="1"/>
  <c r="G1334" i="1"/>
  <c r="D1334" i="1"/>
  <c r="C1334" i="1"/>
  <c r="H1334" i="1" s="1"/>
  <c r="D1333" i="1"/>
  <c r="G1333" i="1" s="1"/>
  <c r="C1333" i="1"/>
  <c r="D1332" i="1"/>
  <c r="C1332" i="1"/>
  <c r="D1331" i="1"/>
  <c r="C1331" i="1"/>
  <c r="G1330" i="1"/>
  <c r="D1330" i="1"/>
  <c r="C1330" i="1"/>
  <c r="H1330" i="1" s="1"/>
  <c r="G1329" i="1"/>
  <c r="D1329" i="1"/>
  <c r="C1329" i="1"/>
  <c r="D1328" i="1"/>
  <c r="C1328" i="1"/>
  <c r="D1327" i="1"/>
  <c r="C1327" i="1"/>
  <c r="G1326" i="1"/>
  <c r="D1326" i="1"/>
  <c r="C1326" i="1"/>
  <c r="H1326" i="1" s="1"/>
  <c r="D1325" i="1"/>
  <c r="G1325" i="1" s="1"/>
  <c r="C1325" i="1"/>
  <c r="D1324" i="1"/>
  <c r="C1324" i="1"/>
  <c r="D1323" i="1"/>
  <c r="C1323" i="1"/>
  <c r="G1322" i="1"/>
  <c r="D1322" i="1"/>
  <c r="C1322" i="1"/>
  <c r="H1322" i="1" s="1"/>
  <c r="G1321" i="1"/>
  <c r="D1321" i="1"/>
  <c r="C1321" i="1"/>
  <c r="D1320" i="1"/>
  <c r="C1320" i="1"/>
  <c r="D1319" i="1"/>
  <c r="C1319" i="1"/>
  <c r="G1318" i="1"/>
  <c r="D1318" i="1"/>
  <c r="C1318" i="1"/>
  <c r="H1318" i="1" s="1"/>
  <c r="D1317" i="1"/>
  <c r="G1317" i="1" s="1"/>
  <c r="C1317" i="1"/>
  <c r="D1316" i="1"/>
  <c r="C1316" i="1"/>
  <c r="D1315" i="1"/>
  <c r="C1315" i="1"/>
  <c r="D1314" i="1"/>
  <c r="G1314" i="1" s="1"/>
  <c r="C1314" i="1"/>
  <c r="G1313" i="1"/>
  <c r="D1313" i="1"/>
  <c r="C1313" i="1"/>
  <c r="D1312" i="1"/>
  <c r="C1312" i="1"/>
  <c r="D1311" i="1"/>
  <c r="C1311" i="1"/>
  <c r="G1310" i="1"/>
  <c r="D1310" i="1"/>
  <c r="C1310" i="1"/>
  <c r="H1310" i="1" s="1"/>
  <c r="D1309" i="1"/>
  <c r="G1309" i="1" s="1"/>
  <c r="C1309" i="1"/>
  <c r="D1308" i="1"/>
  <c r="C1308" i="1"/>
  <c r="D1307" i="1"/>
  <c r="C1307" i="1"/>
  <c r="G1306" i="1"/>
  <c r="D1306" i="1"/>
  <c r="C1306" i="1"/>
  <c r="H1306" i="1" s="1"/>
  <c r="D1305" i="1"/>
  <c r="G1305" i="1" s="1"/>
  <c r="C1305" i="1"/>
  <c r="D1304" i="1"/>
  <c r="C1304" i="1"/>
  <c r="D1303" i="1"/>
  <c r="C1303" i="1"/>
  <c r="D1302" i="1"/>
  <c r="G1302" i="1" s="1"/>
  <c r="C1302" i="1"/>
  <c r="C1301" i="1"/>
  <c r="C1300" i="1"/>
  <c r="D1299" i="1"/>
  <c r="C1299" i="1"/>
  <c r="G1298" i="1"/>
  <c r="D1298" i="1"/>
  <c r="C1298" i="1"/>
  <c r="H1298" i="1" s="1"/>
  <c r="G1297" i="1"/>
  <c r="D1297" i="1"/>
  <c r="C1297" i="1"/>
  <c r="D1296" i="1"/>
  <c r="C1296" i="1"/>
  <c r="D1295" i="1"/>
  <c r="C1295" i="1"/>
  <c r="G1294" i="1"/>
  <c r="D1294" i="1"/>
  <c r="C1294" i="1"/>
  <c r="H1294" i="1" s="1"/>
  <c r="D1293" i="1"/>
  <c r="G1293" i="1" s="1"/>
  <c r="C1293" i="1"/>
  <c r="D1292" i="1"/>
  <c r="C1292" i="1"/>
  <c r="D1291" i="1"/>
  <c r="C1291" i="1"/>
  <c r="D1290" i="1"/>
  <c r="C1290" i="1"/>
  <c r="H1290" i="1" s="1"/>
  <c r="G1289" i="1"/>
  <c r="D1289" i="1"/>
  <c r="C1289" i="1"/>
  <c r="D1288" i="1"/>
  <c r="C1288" i="1"/>
  <c r="D1287" i="1"/>
  <c r="C1287" i="1"/>
  <c r="G1286" i="1"/>
  <c r="D1286" i="1"/>
  <c r="C1286" i="1"/>
  <c r="H1286" i="1" s="1"/>
  <c r="D1285" i="1"/>
  <c r="G1285" i="1" s="1"/>
  <c r="C1285" i="1"/>
  <c r="D1284" i="1"/>
  <c r="C1284" i="1"/>
  <c r="D1283" i="1"/>
  <c r="C1283" i="1"/>
  <c r="D1282" i="1"/>
  <c r="C1282" i="1"/>
  <c r="D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G1005" i="1"/>
  <c r="D1005" i="1"/>
  <c r="C1005" i="1"/>
  <c r="D1004" i="1"/>
  <c r="C1004" i="1"/>
  <c r="D1003" i="1"/>
  <c r="C1003" i="1"/>
  <c r="G1002" i="1"/>
  <c r="D1002" i="1"/>
  <c r="C1002" i="1"/>
  <c r="H1002" i="1" s="1"/>
  <c r="D1001" i="1"/>
  <c r="G1001" i="1" s="1"/>
  <c r="C1001" i="1"/>
  <c r="D1000" i="1"/>
  <c r="C1000" i="1"/>
  <c r="D999" i="1"/>
  <c r="C999" i="1"/>
  <c r="G998" i="1"/>
  <c r="D998" i="1"/>
  <c r="C998" i="1"/>
  <c r="H998" i="1" s="1"/>
  <c r="G997" i="1"/>
  <c r="D997" i="1"/>
  <c r="C997" i="1"/>
  <c r="D996" i="1"/>
  <c r="C996" i="1"/>
  <c r="D995" i="1"/>
  <c r="C995" i="1"/>
  <c r="G994" i="1"/>
  <c r="D994" i="1"/>
  <c r="C994" i="1"/>
  <c r="H994" i="1" s="1"/>
  <c r="D993" i="1"/>
  <c r="G993" i="1" s="1"/>
  <c r="C993" i="1"/>
  <c r="D992" i="1"/>
  <c r="C992" i="1"/>
  <c r="D991" i="1"/>
  <c r="C991" i="1"/>
  <c r="G990" i="1"/>
  <c r="D990" i="1"/>
  <c r="C990" i="1"/>
  <c r="H990" i="1" s="1"/>
  <c r="G989" i="1"/>
  <c r="D989" i="1"/>
  <c r="C989" i="1"/>
  <c r="D988" i="1"/>
  <c r="C988" i="1"/>
  <c r="D987" i="1"/>
  <c r="C987" i="1"/>
  <c r="H986" i="1"/>
  <c r="D986" i="1"/>
  <c r="C986" i="1"/>
  <c r="G986" i="1" s="1"/>
  <c r="D985" i="1"/>
  <c r="C985" i="1"/>
  <c r="G985" i="1" s="1"/>
  <c r="D984" i="1"/>
  <c r="C984" i="1"/>
  <c r="G984" i="1" s="1"/>
  <c r="H983" i="1"/>
  <c r="D983" i="1"/>
  <c r="C983" i="1"/>
  <c r="G983" i="1" s="1"/>
  <c r="H982" i="1"/>
  <c r="D982" i="1"/>
  <c r="C982" i="1"/>
  <c r="G982" i="1" s="1"/>
  <c r="D981" i="1"/>
  <c r="C981" i="1"/>
  <c r="G981" i="1" s="1"/>
  <c r="D980" i="1"/>
  <c r="C980" i="1"/>
  <c r="G980" i="1" s="1"/>
  <c r="H979" i="1"/>
  <c r="D979" i="1"/>
  <c r="C979" i="1"/>
  <c r="G979" i="1" s="1"/>
  <c r="H978" i="1"/>
  <c r="D978" i="1"/>
  <c r="C978" i="1"/>
  <c r="G978" i="1" s="1"/>
  <c r="D977" i="1"/>
  <c r="C977" i="1"/>
  <c r="G977" i="1" s="1"/>
  <c r="D976" i="1"/>
  <c r="C976" i="1"/>
  <c r="G976" i="1" s="1"/>
  <c r="H975" i="1"/>
  <c r="D975" i="1"/>
  <c r="C975" i="1"/>
  <c r="G975" i="1" s="1"/>
  <c r="H974" i="1"/>
  <c r="D974" i="1"/>
  <c r="C974" i="1"/>
  <c r="G974" i="1" s="1"/>
  <c r="D973" i="1"/>
  <c r="C973" i="1"/>
  <c r="G973" i="1" s="1"/>
  <c r="D972" i="1"/>
  <c r="C972" i="1"/>
  <c r="G972" i="1" s="1"/>
  <c r="H971" i="1"/>
  <c r="D971" i="1"/>
  <c r="C971" i="1"/>
  <c r="G971" i="1" s="1"/>
  <c r="H970" i="1"/>
  <c r="D970" i="1"/>
  <c r="C970" i="1"/>
  <c r="G970" i="1" s="1"/>
  <c r="D969" i="1"/>
  <c r="C969" i="1"/>
  <c r="G969" i="1" s="1"/>
  <c r="D968" i="1"/>
  <c r="C968" i="1"/>
  <c r="G968" i="1" s="1"/>
  <c r="H967" i="1"/>
  <c r="D967" i="1"/>
  <c r="C967" i="1"/>
  <c r="G967" i="1" s="1"/>
  <c r="H966" i="1"/>
  <c r="D966" i="1"/>
  <c r="C966" i="1"/>
  <c r="G966" i="1" s="1"/>
  <c r="D965" i="1"/>
  <c r="C965" i="1"/>
  <c r="G965" i="1" s="1"/>
  <c r="D964" i="1"/>
  <c r="C964" i="1"/>
  <c r="G964" i="1" s="1"/>
  <c r="H963" i="1"/>
  <c r="D963" i="1"/>
  <c r="C963" i="1"/>
  <c r="G963" i="1" s="1"/>
  <c r="H962" i="1"/>
  <c r="D962" i="1"/>
  <c r="C962" i="1"/>
  <c r="G962" i="1" s="1"/>
  <c r="D961" i="1"/>
  <c r="C961" i="1"/>
  <c r="G961" i="1" s="1"/>
  <c r="D960" i="1"/>
  <c r="C960" i="1"/>
  <c r="G960" i="1" s="1"/>
  <c r="H959" i="1"/>
  <c r="D959" i="1"/>
  <c r="C959" i="1"/>
  <c r="G959" i="1" s="1"/>
  <c r="H958" i="1"/>
  <c r="D958" i="1"/>
  <c r="C958" i="1"/>
  <c r="G958" i="1" s="1"/>
  <c r="D957" i="1"/>
  <c r="C957" i="1"/>
  <c r="G957" i="1" s="1"/>
  <c r="D956" i="1"/>
  <c r="C956" i="1"/>
  <c r="G956" i="1" s="1"/>
  <c r="H955" i="1"/>
  <c r="D955" i="1"/>
  <c r="C955" i="1"/>
  <c r="G955" i="1" s="1"/>
  <c r="H954" i="1"/>
  <c r="D954" i="1"/>
  <c r="C954" i="1"/>
  <c r="G954" i="1" s="1"/>
  <c r="D953" i="1"/>
  <c r="C953" i="1"/>
  <c r="G953" i="1" s="1"/>
  <c r="D952" i="1"/>
  <c r="C952" i="1"/>
  <c r="G952" i="1" s="1"/>
  <c r="H951" i="1"/>
  <c r="D951" i="1"/>
  <c r="C951" i="1"/>
  <c r="G951" i="1" s="1"/>
  <c r="H950" i="1"/>
  <c r="D950" i="1"/>
  <c r="C950" i="1"/>
  <c r="G950" i="1" s="1"/>
  <c r="D949" i="1"/>
  <c r="C949" i="1"/>
  <c r="G949" i="1" s="1"/>
  <c r="D948" i="1"/>
  <c r="C948" i="1"/>
  <c r="G948" i="1" s="1"/>
  <c r="H947" i="1"/>
  <c r="D947" i="1"/>
  <c r="C947" i="1"/>
  <c r="G947" i="1" s="1"/>
  <c r="H946" i="1"/>
  <c r="D946" i="1"/>
  <c r="C946" i="1"/>
  <c r="G946" i="1" s="1"/>
  <c r="D945" i="1"/>
  <c r="C945" i="1"/>
  <c r="G945" i="1" s="1"/>
  <c r="D944" i="1"/>
  <c r="C944" i="1"/>
  <c r="G944" i="1" s="1"/>
  <c r="H943" i="1"/>
  <c r="D943" i="1"/>
  <c r="C943" i="1"/>
  <c r="G943" i="1" s="1"/>
  <c r="H942" i="1"/>
  <c r="D942" i="1"/>
  <c r="C942" i="1"/>
  <c r="G942" i="1" s="1"/>
  <c r="D941" i="1"/>
  <c r="C941" i="1"/>
  <c r="G941" i="1" s="1"/>
  <c r="D940" i="1"/>
  <c r="C940" i="1"/>
  <c r="G940" i="1" s="1"/>
  <c r="H939" i="1"/>
  <c r="D939" i="1"/>
  <c r="C939" i="1"/>
  <c r="G939" i="1" s="1"/>
  <c r="H938" i="1"/>
  <c r="D938" i="1"/>
  <c r="C938" i="1"/>
  <c r="G938" i="1" s="1"/>
  <c r="D937" i="1"/>
  <c r="C937" i="1"/>
  <c r="G937" i="1" s="1"/>
  <c r="D936" i="1"/>
  <c r="C936" i="1"/>
  <c r="G936" i="1" s="1"/>
  <c r="H935" i="1"/>
  <c r="D935" i="1"/>
  <c r="C935" i="1"/>
  <c r="G935" i="1" s="1"/>
  <c r="H934" i="1"/>
  <c r="D934" i="1"/>
  <c r="C934" i="1"/>
  <c r="G934" i="1" s="1"/>
  <c r="D933" i="1"/>
  <c r="C933" i="1"/>
  <c r="G933" i="1" s="1"/>
  <c r="D932" i="1"/>
  <c r="C932" i="1"/>
  <c r="G932" i="1" s="1"/>
  <c r="H931" i="1"/>
  <c r="D931" i="1"/>
  <c r="C931" i="1"/>
  <c r="G931" i="1" s="1"/>
  <c r="H930" i="1"/>
  <c r="D930" i="1"/>
  <c r="C930" i="1"/>
  <c r="G930" i="1" s="1"/>
  <c r="D929" i="1"/>
  <c r="C929" i="1"/>
  <c r="G929" i="1" s="1"/>
  <c r="D928" i="1"/>
  <c r="C928" i="1"/>
  <c r="G928" i="1" s="1"/>
  <c r="H927" i="1"/>
  <c r="D927" i="1"/>
  <c r="C927" i="1"/>
  <c r="G927" i="1" s="1"/>
  <c r="H926" i="1"/>
  <c r="D926" i="1"/>
  <c r="C926" i="1"/>
  <c r="G926" i="1" s="1"/>
  <c r="D925" i="1"/>
  <c r="C925" i="1"/>
  <c r="G925" i="1" s="1"/>
  <c r="D924" i="1"/>
  <c r="C924" i="1"/>
  <c r="G924" i="1" s="1"/>
  <c r="H923" i="1"/>
  <c r="D923" i="1"/>
  <c r="C923" i="1"/>
  <c r="G923" i="1" s="1"/>
  <c r="H922" i="1"/>
  <c r="D922" i="1"/>
  <c r="C922" i="1"/>
  <c r="G922" i="1" s="1"/>
  <c r="D921" i="1"/>
  <c r="C921" i="1"/>
  <c r="G921" i="1" s="1"/>
  <c r="D920" i="1"/>
  <c r="C920" i="1"/>
  <c r="G920" i="1" s="1"/>
  <c r="H919" i="1"/>
  <c r="D919" i="1"/>
  <c r="C919" i="1"/>
  <c r="G919" i="1" s="1"/>
  <c r="H918" i="1"/>
  <c r="D918" i="1"/>
  <c r="C918" i="1"/>
  <c r="G918" i="1" s="1"/>
  <c r="D917" i="1"/>
  <c r="C917" i="1"/>
  <c r="G917" i="1" s="1"/>
  <c r="D916" i="1"/>
  <c r="C916" i="1"/>
  <c r="G916" i="1" s="1"/>
  <c r="H915" i="1"/>
  <c r="D915" i="1"/>
  <c r="C915" i="1"/>
  <c r="G915" i="1" s="1"/>
  <c r="H914" i="1"/>
  <c r="D914" i="1"/>
  <c r="C914" i="1"/>
  <c r="G914" i="1" s="1"/>
  <c r="D913" i="1"/>
  <c r="C913" i="1"/>
  <c r="G913" i="1" s="1"/>
  <c r="D912" i="1"/>
  <c r="C912" i="1"/>
  <c r="G912" i="1" s="1"/>
  <c r="H911" i="1"/>
  <c r="D911" i="1"/>
  <c r="C911" i="1"/>
  <c r="G911" i="1" s="1"/>
  <c r="H910" i="1"/>
  <c r="D910" i="1"/>
  <c r="C910" i="1"/>
  <c r="G910" i="1" s="1"/>
  <c r="D909" i="1"/>
  <c r="C909" i="1"/>
  <c r="G909" i="1" s="1"/>
  <c r="D908" i="1"/>
  <c r="C908" i="1"/>
  <c r="G908" i="1" s="1"/>
  <c r="H907" i="1"/>
  <c r="D907" i="1"/>
  <c r="C907" i="1"/>
  <c r="G907" i="1" s="1"/>
  <c r="H906" i="1"/>
  <c r="D906" i="1"/>
  <c r="C906" i="1"/>
  <c r="G906" i="1" s="1"/>
  <c r="D905" i="1"/>
  <c r="C905" i="1"/>
  <c r="G905" i="1" s="1"/>
  <c r="D904" i="1"/>
  <c r="C904" i="1"/>
  <c r="G904" i="1" s="1"/>
  <c r="H903" i="1"/>
  <c r="D903" i="1"/>
  <c r="C903" i="1"/>
  <c r="G903" i="1" s="1"/>
  <c r="H902" i="1"/>
  <c r="D902" i="1"/>
  <c r="C902" i="1"/>
  <c r="G902" i="1" s="1"/>
  <c r="D901" i="1"/>
  <c r="C901" i="1"/>
  <c r="G901" i="1" s="1"/>
  <c r="D900" i="1"/>
  <c r="C900" i="1"/>
  <c r="G900" i="1" s="1"/>
  <c r="H899" i="1"/>
  <c r="D899" i="1"/>
  <c r="C899" i="1"/>
  <c r="G899" i="1" s="1"/>
  <c r="H898" i="1"/>
  <c r="D898" i="1"/>
  <c r="C898" i="1"/>
  <c r="G898" i="1" s="1"/>
  <c r="D897" i="1"/>
  <c r="C897" i="1"/>
  <c r="G897" i="1" s="1"/>
  <c r="D896" i="1"/>
  <c r="C896" i="1"/>
  <c r="G896" i="1" s="1"/>
  <c r="H895" i="1"/>
  <c r="D895" i="1"/>
  <c r="C895" i="1"/>
  <c r="G895" i="1" s="1"/>
  <c r="H894" i="1"/>
  <c r="D894" i="1"/>
  <c r="C894" i="1"/>
  <c r="G894" i="1" s="1"/>
  <c r="D893" i="1"/>
  <c r="C893" i="1"/>
  <c r="G893" i="1" s="1"/>
  <c r="D892" i="1"/>
  <c r="C892" i="1"/>
  <c r="G892" i="1" s="1"/>
  <c r="H891" i="1"/>
  <c r="D891" i="1"/>
  <c r="C891" i="1"/>
  <c r="G891" i="1" s="1"/>
  <c r="H890" i="1"/>
  <c r="D890" i="1"/>
  <c r="C890" i="1"/>
  <c r="G890" i="1" s="1"/>
  <c r="D889" i="1"/>
  <c r="C889" i="1"/>
  <c r="G889" i="1" s="1"/>
  <c r="D888" i="1"/>
  <c r="C888" i="1"/>
  <c r="G888" i="1" s="1"/>
  <c r="H887" i="1"/>
  <c r="D887" i="1"/>
  <c r="C887" i="1"/>
  <c r="G887" i="1" s="1"/>
  <c r="H886" i="1"/>
  <c r="D886" i="1"/>
  <c r="C886" i="1"/>
  <c r="G886" i="1" s="1"/>
  <c r="D885" i="1"/>
  <c r="C885" i="1"/>
  <c r="G885" i="1" s="1"/>
  <c r="D884" i="1"/>
  <c r="C884" i="1"/>
  <c r="G884" i="1" s="1"/>
  <c r="H883" i="1"/>
  <c r="D883" i="1"/>
  <c r="C883" i="1"/>
  <c r="G883" i="1" s="1"/>
  <c r="H882" i="1"/>
  <c r="D882" i="1"/>
  <c r="C882" i="1"/>
  <c r="G882" i="1" s="1"/>
  <c r="D881" i="1"/>
  <c r="C881" i="1"/>
  <c r="G881" i="1" s="1"/>
  <c r="D880" i="1"/>
  <c r="C880" i="1"/>
  <c r="G880" i="1" s="1"/>
  <c r="H879" i="1"/>
  <c r="D879" i="1"/>
  <c r="C879" i="1"/>
  <c r="G879" i="1" s="1"/>
  <c r="H878" i="1"/>
  <c r="D878" i="1"/>
  <c r="C878" i="1"/>
  <c r="G878" i="1" s="1"/>
  <c r="D877" i="1"/>
  <c r="C877" i="1"/>
  <c r="G877" i="1" s="1"/>
  <c r="D876" i="1"/>
  <c r="C876" i="1"/>
  <c r="G876" i="1" s="1"/>
  <c r="H875" i="1"/>
  <c r="D875" i="1"/>
  <c r="C875" i="1"/>
  <c r="G875" i="1" s="1"/>
  <c r="H874" i="1"/>
  <c r="D874" i="1"/>
  <c r="C874" i="1"/>
  <c r="G874" i="1" s="1"/>
  <c r="D873" i="1"/>
  <c r="C873" i="1"/>
  <c r="G873" i="1" s="1"/>
  <c r="D872" i="1"/>
  <c r="C872" i="1"/>
  <c r="G872" i="1" s="1"/>
  <c r="H871" i="1"/>
  <c r="D871" i="1"/>
  <c r="C871" i="1"/>
  <c r="G871" i="1" s="1"/>
  <c r="H870" i="1"/>
  <c r="D870" i="1"/>
  <c r="C870" i="1"/>
  <c r="G870" i="1" s="1"/>
  <c r="D869" i="1"/>
  <c r="C869" i="1"/>
  <c r="G869" i="1" s="1"/>
  <c r="D868" i="1"/>
  <c r="C868" i="1"/>
  <c r="G868" i="1" s="1"/>
  <c r="H867" i="1"/>
  <c r="D867" i="1"/>
  <c r="C867" i="1"/>
  <c r="G867" i="1" s="1"/>
  <c r="H866" i="1"/>
  <c r="D866" i="1"/>
  <c r="C866" i="1"/>
  <c r="G866" i="1" s="1"/>
  <c r="D865" i="1"/>
  <c r="C865" i="1"/>
  <c r="G865" i="1" s="1"/>
  <c r="D864" i="1"/>
  <c r="C864" i="1"/>
  <c r="G864" i="1" s="1"/>
  <c r="H863" i="1"/>
  <c r="D863" i="1"/>
  <c r="C863" i="1"/>
  <c r="G863" i="1" s="1"/>
  <c r="H862" i="1"/>
  <c r="D862" i="1"/>
  <c r="C862" i="1"/>
  <c r="G862" i="1" s="1"/>
  <c r="D861" i="1"/>
  <c r="C861" i="1"/>
  <c r="G861" i="1" s="1"/>
  <c r="D860" i="1"/>
  <c r="C860" i="1"/>
  <c r="G860" i="1" s="1"/>
  <c r="H859" i="1"/>
  <c r="D859" i="1"/>
  <c r="C859" i="1"/>
  <c r="G859" i="1" s="1"/>
  <c r="H858" i="1"/>
  <c r="D858" i="1"/>
  <c r="C858" i="1"/>
  <c r="G858" i="1" s="1"/>
  <c r="D857" i="1"/>
  <c r="C857" i="1"/>
  <c r="G857" i="1" s="1"/>
  <c r="D856" i="1"/>
  <c r="C856" i="1"/>
  <c r="G856" i="1" s="1"/>
  <c r="H855" i="1"/>
  <c r="D855" i="1"/>
  <c r="C855" i="1"/>
  <c r="G855" i="1" s="1"/>
  <c r="H854" i="1"/>
  <c r="D854" i="1"/>
  <c r="C854" i="1"/>
  <c r="G854" i="1" s="1"/>
  <c r="D853" i="1"/>
  <c r="C853" i="1"/>
  <c r="G853" i="1" s="1"/>
  <c r="D852" i="1"/>
  <c r="C852" i="1"/>
  <c r="G852" i="1" s="1"/>
  <c r="H851" i="1"/>
  <c r="D851" i="1"/>
  <c r="C851" i="1"/>
  <c r="G851" i="1" s="1"/>
  <c r="H850" i="1"/>
  <c r="D850" i="1"/>
  <c r="C850" i="1"/>
  <c r="G850" i="1" s="1"/>
  <c r="D849" i="1"/>
  <c r="C849" i="1"/>
  <c r="G849" i="1" s="1"/>
  <c r="D848" i="1"/>
  <c r="C848" i="1"/>
  <c r="H847" i="1"/>
  <c r="D847" i="1"/>
  <c r="C847" i="1"/>
  <c r="G847" i="1" s="1"/>
  <c r="H846" i="1"/>
  <c r="D846" i="1"/>
  <c r="C846" i="1"/>
  <c r="G846" i="1" s="1"/>
  <c r="D845" i="1"/>
  <c r="C845" i="1"/>
  <c r="G845" i="1" s="1"/>
  <c r="D844" i="1"/>
  <c r="C844" i="1"/>
  <c r="H843" i="1"/>
  <c r="D843" i="1"/>
  <c r="C843" i="1"/>
  <c r="H842" i="1"/>
  <c r="D842" i="1"/>
  <c r="C842" i="1"/>
  <c r="G842" i="1" s="1"/>
  <c r="D841" i="1"/>
  <c r="C841" i="1"/>
  <c r="D840" i="1"/>
  <c r="C840" i="1"/>
  <c r="G840" i="1" s="1"/>
  <c r="H839" i="1"/>
  <c r="D839" i="1"/>
  <c r="C839" i="1"/>
  <c r="G839" i="1" s="1"/>
  <c r="H838" i="1"/>
  <c r="D838" i="1"/>
  <c r="C838" i="1"/>
  <c r="G838" i="1" s="1"/>
  <c r="D837" i="1"/>
  <c r="C837" i="1"/>
  <c r="G837" i="1" s="1"/>
  <c r="D836" i="1"/>
  <c r="C836" i="1"/>
  <c r="H835" i="1"/>
  <c r="D835" i="1"/>
  <c r="C835" i="1"/>
  <c r="G835" i="1" s="1"/>
  <c r="H834" i="1"/>
  <c r="D834" i="1"/>
  <c r="C834" i="1"/>
  <c r="G834" i="1" s="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H823" i="1"/>
  <c r="D823" i="1"/>
  <c r="C823" i="1"/>
  <c r="G823" i="1" s="1"/>
  <c r="H822" i="1"/>
  <c r="D822" i="1"/>
  <c r="C822" i="1"/>
  <c r="G822" i="1" s="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D785" i="1"/>
  <c r="C785" i="1"/>
  <c r="G785" i="1" s="1"/>
  <c r="D784" i="1"/>
  <c r="C784" i="1"/>
  <c r="G784" i="1" s="1"/>
  <c r="H783" i="1"/>
  <c r="D783" i="1"/>
  <c r="C783" i="1"/>
  <c r="G783" i="1" s="1"/>
  <c r="H782" i="1"/>
  <c r="D782" i="1"/>
  <c r="C782" i="1"/>
  <c r="G782" i="1" s="1"/>
  <c r="D781" i="1"/>
  <c r="C781" i="1"/>
  <c r="G781" i="1" s="1"/>
  <c r="D780" i="1"/>
  <c r="C780" i="1"/>
  <c r="G780" i="1" s="1"/>
  <c r="H779" i="1"/>
  <c r="D779" i="1"/>
  <c r="C779" i="1"/>
  <c r="G779" i="1" s="1"/>
  <c r="H778" i="1"/>
  <c r="D778" i="1"/>
  <c r="C778" i="1"/>
  <c r="G778" i="1" s="1"/>
  <c r="D777" i="1"/>
  <c r="C777" i="1"/>
  <c r="G777" i="1" s="1"/>
  <c r="D776" i="1"/>
  <c r="C776" i="1"/>
  <c r="G776" i="1" s="1"/>
  <c r="H775" i="1"/>
  <c r="D775" i="1"/>
  <c r="C775" i="1"/>
  <c r="G775" i="1" s="1"/>
  <c r="H774" i="1"/>
  <c r="D774" i="1"/>
  <c r="C774" i="1"/>
  <c r="G774" i="1" s="1"/>
  <c r="D773" i="1"/>
  <c r="C773" i="1"/>
  <c r="G773" i="1" s="1"/>
  <c r="D772" i="1"/>
  <c r="C772" i="1"/>
  <c r="G772" i="1" s="1"/>
  <c r="H771" i="1"/>
  <c r="D771" i="1"/>
  <c r="C771" i="1"/>
  <c r="G771" i="1" s="1"/>
  <c r="H770" i="1"/>
  <c r="D770" i="1"/>
  <c r="C770" i="1"/>
  <c r="G770" i="1" s="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H755" i="1"/>
  <c r="D755" i="1"/>
  <c r="C755" i="1"/>
  <c r="G755" i="1" s="1"/>
  <c r="H754" i="1"/>
  <c r="D754" i="1"/>
  <c r="C754" i="1"/>
  <c r="G754" i="1" s="1"/>
  <c r="D753" i="1"/>
  <c r="C753" i="1"/>
  <c r="G753" i="1" s="1"/>
  <c r="D752" i="1"/>
  <c r="C752" i="1"/>
  <c r="G752" i="1" s="1"/>
  <c r="H751" i="1"/>
  <c r="D751" i="1"/>
  <c r="C751" i="1"/>
  <c r="G751" i="1" s="1"/>
  <c r="H750" i="1"/>
  <c r="D750" i="1"/>
  <c r="C750" i="1"/>
  <c r="G750" i="1" s="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D738" i="1"/>
  <c r="C738" i="1"/>
  <c r="G738" i="1" s="1"/>
  <c r="D737" i="1"/>
  <c r="C737" i="1"/>
  <c r="G737" i="1" s="1"/>
  <c r="D736" i="1"/>
  <c r="C736" i="1"/>
  <c r="G736" i="1" s="1"/>
  <c r="H735" i="1"/>
  <c r="D735" i="1"/>
  <c r="C735" i="1"/>
  <c r="G735" i="1" s="1"/>
  <c r="D734" i="1"/>
  <c r="H734" i="1" s="1"/>
  <c r="C734" i="1"/>
  <c r="G734" i="1" s="1"/>
  <c r="D733" i="1"/>
  <c r="C733" i="1"/>
  <c r="G733" i="1" s="1"/>
  <c r="D732" i="1"/>
  <c r="C732" i="1"/>
  <c r="G732" i="1" s="1"/>
  <c r="D731" i="1"/>
  <c r="H731" i="1" s="1"/>
  <c r="C731" i="1"/>
  <c r="H730" i="1"/>
  <c r="D730" i="1"/>
  <c r="C730" i="1"/>
  <c r="G730" i="1" s="1"/>
  <c r="D729" i="1"/>
  <c r="C729" i="1"/>
  <c r="G729" i="1" s="1"/>
  <c r="D728" i="1"/>
  <c r="C728" i="1"/>
  <c r="G728" i="1" s="1"/>
  <c r="D727" i="1"/>
  <c r="H727" i="1" s="1"/>
  <c r="C727" i="1"/>
  <c r="H726" i="1"/>
  <c r="D726" i="1"/>
  <c r="C726" i="1"/>
  <c r="G726" i="1" s="1"/>
  <c r="D725" i="1"/>
  <c r="C725" i="1"/>
  <c r="G725" i="1" s="1"/>
  <c r="D724" i="1"/>
  <c r="C724" i="1"/>
  <c r="G724" i="1" s="1"/>
  <c r="H723" i="1"/>
  <c r="D723" i="1"/>
  <c r="C723" i="1"/>
  <c r="G723" i="1" s="1"/>
  <c r="H722" i="1"/>
  <c r="D722" i="1"/>
  <c r="C722" i="1"/>
  <c r="G722" i="1" s="1"/>
  <c r="D721" i="1"/>
  <c r="C721" i="1"/>
  <c r="G721" i="1" s="1"/>
  <c r="D720" i="1"/>
  <c r="C720" i="1"/>
  <c r="G720" i="1" s="1"/>
  <c r="H719" i="1"/>
  <c r="D719" i="1"/>
  <c r="C719" i="1"/>
  <c r="G719" i="1" s="1"/>
  <c r="H718" i="1"/>
  <c r="D718" i="1"/>
  <c r="C718" i="1"/>
  <c r="G718" i="1" s="1"/>
  <c r="D717" i="1"/>
  <c r="C717" i="1"/>
  <c r="G717" i="1" s="1"/>
  <c r="D716" i="1"/>
  <c r="C716" i="1"/>
  <c r="G716" i="1" s="1"/>
  <c r="H715" i="1"/>
  <c r="D715" i="1"/>
  <c r="C715" i="1"/>
  <c r="G715" i="1" s="1"/>
  <c r="H714" i="1"/>
  <c r="D714" i="1"/>
  <c r="C714" i="1"/>
  <c r="G714" i="1" s="1"/>
  <c r="D713" i="1"/>
  <c r="C713" i="1"/>
  <c r="G713" i="1" s="1"/>
  <c r="D712" i="1"/>
  <c r="C712" i="1"/>
  <c r="G712" i="1" s="1"/>
  <c r="H711" i="1"/>
  <c r="D711" i="1"/>
  <c r="C711" i="1"/>
  <c r="G711" i="1" s="1"/>
  <c r="H710" i="1"/>
  <c r="D710" i="1"/>
  <c r="C710" i="1"/>
  <c r="G710" i="1" s="1"/>
  <c r="D709" i="1"/>
  <c r="C709" i="1"/>
  <c r="G709" i="1" s="1"/>
  <c r="D708" i="1"/>
  <c r="C708" i="1"/>
  <c r="G708" i="1" s="1"/>
  <c r="H707" i="1"/>
  <c r="D707" i="1"/>
  <c r="C707" i="1"/>
  <c r="G707" i="1" s="1"/>
  <c r="H706" i="1"/>
  <c r="D706" i="1"/>
  <c r="C706" i="1"/>
  <c r="G706" i="1" s="1"/>
  <c r="D705" i="1"/>
  <c r="C705" i="1"/>
  <c r="G705" i="1" s="1"/>
  <c r="D704" i="1"/>
  <c r="C704" i="1"/>
  <c r="G704" i="1" s="1"/>
  <c r="H703" i="1"/>
  <c r="D703" i="1"/>
  <c r="C703" i="1"/>
  <c r="G703" i="1" s="1"/>
  <c r="H702" i="1"/>
  <c r="D702" i="1"/>
  <c r="C702" i="1"/>
  <c r="G702" i="1" s="1"/>
  <c r="D701" i="1"/>
  <c r="C701" i="1"/>
  <c r="G701" i="1" s="1"/>
  <c r="D700" i="1"/>
  <c r="C700" i="1"/>
  <c r="G700" i="1" s="1"/>
  <c r="H699" i="1"/>
  <c r="D699" i="1"/>
  <c r="C699" i="1"/>
  <c r="G699" i="1" s="1"/>
  <c r="H698" i="1"/>
  <c r="D698" i="1"/>
  <c r="C698" i="1"/>
  <c r="G698" i="1" s="1"/>
  <c r="D697" i="1"/>
  <c r="C697" i="1"/>
  <c r="G697" i="1" s="1"/>
  <c r="D696" i="1"/>
  <c r="C696" i="1"/>
  <c r="G696" i="1" s="1"/>
  <c r="H695" i="1"/>
  <c r="D695" i="1"/>
  <c r="C695" i="1"/>
  <c r="G695" i="1" s="1"/>
  <c r="H694" i="1"/>
  <c r="D694" i="1"/>
  <c r="C694" i="1"/>
  <c r="G694" i="1" s="1"/>
  <c r="D693" i="1"/>
  <c r="C693" i="1"/>
  <c r="G693" i="1" s="1"/>
  <c r="D692" i="1"/>
  <c r="C692" i="1"/>
  <c r="G692" i="1" s="1"/>
  <c r="H691" i="1"/>
  <c r="D691" i="1"/>
  <c r="C691" i="1"/>
  <c r="G691" i="1" s="1"/>
  <c r="H690" i="1"/>
  <c r="D690" i="1"/>
  <c r="C690" i="1"/>
  <c r="G690" i="1" s="1"/>
  <c r="D689" i="1"/>
  <c r="C689" i="1"/>
  <c r="G689" i="1" s="1"/>
  <c r="D688" i="1"/>
  <c r="C688" i="1"/>
  <c r="G688" i="1" s="1"/>
  <c r="H687" i="1"/>
  <c r="D687" i="1"/>
  <c r="C687" i="1"/>
  <c r="G687" i="1" s="1"/>
  <c r="H686" i="1"/>
  <c r="D686" i="1"/>
  <c r="C686" i="1"/>
  <c r="G686" i="1" s="1"/>
  <c r="D685" i="1"/>
  <c r="C685" i="1"/>
  <c r="G685" i="1" s="1"/>
  <c r="D684" i="1"/>
  <c r="C684" i="1"/>
  <c r="G684" i="1" s="1"/>
  <c r="H683" i="1"/>
  <c r="D683" i="1"/>
  <c r="C683" i="1"/>
  <c r="G683" i="1" s="1"/>
  <c r="H682" i="1"/>
  <c r="D682" i="1"/>
  <c r="C682" i="1"/>
  <c r="G682" i="1" s="1"/>
  <c r="D681" i="1"/>
  <c r="C681" i="1"/>
  <c r="G681" i="1" s="1"/>
  <c r="D680" i="1"/>
  <c r="C680" i="1"/>
  <c r="G680" i="1" s="1"/>
  <c r="H679" i="1"/>
  <c r="D679" i="1"/>
  <c r="C679" i="1"/>
  <c r="G679" i="1" s="1"/>
  <c r="H678" i="1"/>
  <c r="D678" i="1"/>
  <c r="C678" i="1"/>
  <c r="G678" i="1" s="1"/>
  <c r="D677" i="1"/>
  <c r="C677" i="1"/>
  <c r="G677" i="1" s="1"/>
  <c r="D676" i="1"/>
  <c r="C676" i="1"/>
  <c r="G676" i="1" s="1"/>
  <c r="H675" i="1"/>
  <c r="D675" i="1"/>
  <c r="C675" i="1"/>
  <c r="G675" i="1" s="1"/>
  <c r="H674" i="1"/>
  <c r="D674" i="1"/>
  <c r="C674" i="1"/>
  <c r="G674" i="1" s="1"/>
  <c r="D673" i="1"/>
  <c r="C673" i="1"/>
  <c r="G673" i="1" s="1"/>
  <c r="D672" i="1"/>
  <c r="C672" i="1"/>
  <c r="G672" i="1" s="1"/>
  <c r="H671" i="1"/>
  <c r="D671" i="1"/>
  <c r="C671" i="1"/>
  <c r="G671" i="1" s="1"/>
  <c r="H670" i="1"/>
  <c r="D670" i="1"/>
  <c r="C670" i="1"/>
  <c r="G670" i="1" s="1"/>
  <c r="D669" i="1"/>
  <c r="C669" i="1"/>
  <c r="G669" i="1" s="1"/>
  <c r="D668" i="1"/>
  <c r="C668" i="1"/>
  <c r="G668" i="1" s="1"/>
  <c r="D667" i="1"/>
  <c r="H667" i="1" s="1"/>
  <c r="C667" i="1"/>
  <c r="H666" i="1"/>
  <c r="D666" i="1"/>
  <c r="C666" i="1"/>
  <c r="G666" i="1" s="1"/>
  <c r="D665" i="1"/>
  <c r="C665" i="1"/>
  <c r="G665" i="1" s="1"/>
  <c r="D664" i="1"/>
  <c r="C664" i="1"/>
  <c r="G664" i="1" s="1"/>
  <c r="D663" i="1"/>
  <c r="H663" i="1" s="1"/>
  <c r="C663" i="1"/>
  <c r="H662" i="1"/>
  <c r="D662" i="1"/>
  <c r="C662" i="1"/>
  <c r="G662" i="1" s="1"/>
  <c r="D661" i="1"/>
  <c r="C661" i="1"/>
  <c r="G661" i="1" s="1"/>
  <c r="D660" i="1"/>
  <c r="C660" i="1"/>
  <c r="G660" i="1" s="1"/>
  <c r="H659" i="1"/>
  <c r="D659" i="1"/>
  <c r="C659" i="1"/>
  <c r="G659" i="1" s="1"/>
  <c r="H658" i="1"/>
  <c r="D658" i="1"/>
  <c r="C658" i="1"/>
  <c r="G658" i="1" s="1"/>
  <c r="D657" i="1"/>
  <c r="C657" i="1"/>
  <c r="G657" i="1" s="1"/>
  <c r="D656" i="1"/>
  <c r="C656" i="1"/>
  <c r="G656" i="1" s="1"/>
  <c r="H655" i="1"/>
  <c r="D655" i="1"/>
  <c r="C655" i="1"/>
  <c r="G655" i="1" s="1"/>
  <c r="H654" i="1"/>
  <c r="D654" i="1"/>
  <c r="C654" i="1"/>
  <c r="G654" i="1" s="1"/>
  <c r="D653" i="1"/>
  <c r="C653" i="1"/>
  <c r="G653" i="1" s="1"/>
  <c r="D652" i="1"/>
  <c r="C652" i="1"/>
  <c r="G652" i="1" s="1"/>
  <c r="H651" i="1"/>
  <c r="D651" i="1"/>
  <c r="C651" i="1"/>
  <c r="G651" i="1" s="1"/>
  <c r="H650" i="1"/>
  <c r="D650" i="1"/>
  <c r="C650" i="1"/>
  <c r="G650" i="1" s="1"/>
  <c r="C649" i="1"/>
  <c r="D648" i="1"/>
  <c r="C648" i="1"/>
  <c r="G648" i="1" s="1"/>
  <c r="D647" i="1"/>
  <c r="H647" i="1" s="1"/>
  <c r="C647" i="1"/>
  <c r="G647" i="1" s="1"/>
  <c r="H646" i="1"/>
  <c r="D646" i="1"/>
  <c r="C646" i="1"/>
  <c r="G646" i="1" s="1"/>
  <c r="D645" i="1"/>
  <c r="C645" i="1"/>
  <c r="G645" i="1" s="1"/>
  <c r="C642" i="1"/>
  <c r="D636" i="1"/>
  <c r="C636" i="1"/>
  <c r="G636" i="1" s="1"/>
  <c r="D635" i="1"/>
  <c r="C635" i="1"/>
  <c r="H632" i="1"/>
  <c r="D632" i="1"/>
  <c r="C632" i="1"/>
  <c r="G632" i="1" s="1"/>
  <c r="H631" i="1"/>
  <c r="D631" i="1"/>
  <c r="C631" i="1"/>
  <c r="G631" i="1" s="1"/>
  <c r="D630" i="1"/>
  <c r="C630" i="1"/>
  <c r="G630" i="1" s="1"/>
  <c r="D629" i="1"/>
  <c r="C629" i="1"/>
  <c r="G629" i="1" s="1"/>
  <c r="H628" i="1"/>
  <c r="D628" i="1"/>
  <c r="C628" i="1"/>
  <c r="G628" i="1" s="1"/>
  <c r="H627" i="1"/>
  <c r="D627" i="1"/>
  <c r="C627" i="1"/>
  <c r="G627" i="1" s="1"/>
  <c r="D626" i="1"/>
  <c r="C626" i="1"/>
  <c r="G626" i="1" s="1"/>
  <c r="D625" i="1"/>
  <c r="C625" i="1"/>
  <c r="G625" i="1" s="1"/>
  <c r="H624" i="1"/>
  <c r="D624" i="1"/>
  <c r="C624" i="1"/>
  <c r="G624" i="1" s="1"/>
  <c r="H623" i="1"/>
  <c r="D623" i="1"/>
  <c r="C623" i="1"/>
  <c r="G623" i="1" s="1"/>
  <c r="D622" i="1"/>
  <c r="C622" i="1"/>
  <c r="G622" i="1" s="1"/>
  <c r="D621" i="1"/>
  <c r="C621" i="1"/>
  <c r="G621" i="1" s="1"/>
  <c r="H620" i="1"/>
  <c r="D620" i="1"/>
  <c r="C620" i="1"/>
  <c r="G620" i="1" s="1"/>
  <c r="H619" i="1"/>
  <c r="D619" i="1"/>
  <c r="C619" i="1"/>
  <c r="G619" i="1" s="1"/>
  <c r="D618" i="1"/>
  <c r="C618" i="1"/>
  <c r="G618" i="1" s="1"/>
  <c r="D617" i="1"/>
  <c r="C617" i="1"/>
  <c r="G617" i="1" s="1"/>
  <c r="H616" i="1"/>
  <c r="D616" i="1"/>
  <c r="C616" i="1"/>
  <c r="G616" i="1" s="1"/>
  <c r="H615" i="1"/>
  <c r="D615" i="1"/>
  <c r="C615" i="1"/>
  <c r="G615" i="1" s="1"/>
  <c r="D614" i="1"/>
  <c r="C614" i="1"/>
  <c r="G614" i="1" s="1"/>
  <c r="D613" i="1"/>
  <c r="C613" i="1"/>
  <c r="G613" i="1" s="1"/>
  <c r="H612" i="1"/>
  <c r="D612" i="1"/>
  <c r="C612" i="1"/>
  <c r="G612" i="1" s="1"/>
  <c r="H611" i="1"/>
  <c r="D611" i="1"/>
  <c r="C611" i="1"/>
  <c r="G611" i="1" s="1"/>
  <c r="D610" i="1"/>
  <c r="C610" i="1"/>
  <c r="G610" i="1" s="1"/>
  <c r="D609" i="1"/>
  <c r="C609" i="1"/>
  <c r="G609" i="1" s="1"/>
  <c r="H608" i="1"/>
  <c r="D608" i="1"/>
  <c r="C608" i="1"/>
  <c r="G608" i="1" s="1"/>
  <c r="H607" i="1"/>
  <c r="D607" i="1"/>
  <c r="C607" i="1"/>
  <c r="G607" i="1" s="1"/>
  <c r="D606" i="1"/>
  <c r="C606" i="1"/>
  <c r="G606" i="1" s="1"/>
  <c r="D605" i="1"/>
  <c r="C605" i="1"/>
  <c r="G605" i="1" s="1"/>
  <c r="H604" i="1"/>
  <c r="D604" i="1"/>
  <c r="C604" i="1"/>
  <c r="G604" i="1" s="1"/>
  <c r="H603" i="1"/>
  <c r="D603" i="1"/>
  <c r="C603" i="1"/>
  <c r="G603" i="1" s="1"/>
  <c r="D602" i="1"/>
  <c r="C602" i="1"/>
  <c r="G602" i="1" s="1"/>
  <c r="D601" i="1"/>
  <c r="C601" i="1"/>
  <c r="G601" i="1" s="1"/>
  <c r="H600" i="1"/>
  <c r="D600" i="1"/>
  <c r="C600" i="1"/>
  <c r="G600" i="1" s="1"/>
  <c r="H599" i="1"/>
  <c r="D599" i="1"/>
  <c r="C599" i="1"/>
  <c r="G599" i="1" s="1"/>
  <c r="D598" i="1"/>
  <c r="C598" i="1"/>
  <c r="G598" i="1" s="1"/>
  <c r="D597" i="1"/>
  <c r="C597" i="1"/>
  <c r="G597" i="1" s="1"/>
  <c r="H596" i="1"/>
  <c r="D596" i="1"/>
  <c r="C596" i="1"/>
  <c r="G596" i="1" s="1"/>
  <c r="H595" i="1"/>
  <c r="D595" i="1"/>
  <c r="C595" i="1"/>
  <c r="G595" i="1" s="1"/>
  <c r="D594" i="1"/>
  <c r="C594" i="1"/>
  <c r="G594" i="1" s="1"/>
  <c r="D593" i="1"/>
  <c r="C593" i="1"/>
  <c r="G593" i="1" s="1"/>
  <c r="H592" i="1"/>
  <c r="D592" i="1"/>
  <c r="C592" i="1"/>
  <c r="G592" i="1" s="1"/>
  <c r="D591" i="1"/>
  <c r="H591" i="1" s="1"/>
  <c r="C591" i="1"/>
  <c r="G591" i="1" s="1"/>
  <c r="D590" i="1"/>
  <c r="C590" i="1"/>
  <c r="G590" i="1" s="1"/>
  <c r="D589" i="1"/>
  <c r="C589" i="1"/>
  <c r="G589" i="1" s="1"/>
  <c r="H588" i="1"/>
  <c r="D588" i="1"/>
  <c r="C588" i="1"/>
  <c r="G588" i="1" s="1"/>
  <c r="H587" i="1"/>
  <c r="D587" i="1"/>
  <c r="C587" i="1"/>
  <c r="G587" i="1" s="1"/>
  <c r="D586" i="1"/>
  <c r="C586" i="1"/>
  <c r="G586" i="1" s="1"/>
  <c r="D585" i="1"/>
  <c r="C585" i="1"/>
  <c r="G585" i="1" s="1"/>
  <c r="H584" i="1"/>
  <c r="D584" i="1"/>
  <c r="C584" i="1"/>
  <c r="G584" i="1" s="1"/>
  <c r="H583" i="1"/>
  <c r="D583" i="1"/>
  <c r="C583" i="1"/>
  <c r="G583" i="1" s="1"/>
  <c r="D582" i="1"/>
  <c r="C582" i="1"/>
  <c r="G582" i="1" s="1"/>
  <c r="D581" i="1"/>
  <c r="C581" i="1"/>
  <c r="G581" i="1" s="1"/>
  <c r="H580" i="1"/>
  <c r="D580" i="1"/>
  <c r="C580" i="1"/>
  <c r="G580" i="1" s="1"/>
  <c r="H579" i="1"/>
  <c r="D579" i="1"/>
  <c r="C579" i="1"/>
  <c r="G579" i="1" s="1"/>
  <c r="D578" i="1"/>
  <c r="C578" i="1"/>
  <c r="G578" i="1" s="1"/>
  <c r="D577" i="1"/>
  <c r="C577" i="1"/>
  <c r="G577" i="1" s="1"/>
  <c r="H576" i="1"/>
  <c r="D576" i="1"/>
  <c r="C576" i="1"/>
  <c r="G576" i="1" s="1"/>
  <c r="H575" i="1"/>
  <c r="D575" i="1"/>
  <c r="C575" i="1"/>
  <c r="G575" i="1" s="1"/>
  <c r="D574" i="1"/>
  <c r="C574" i="1"/>
  <c r="G574" i="1" s="1"/>
  <c r="D573" i="1"/>
  <c r="C573" i="1"/>
  <c r="G573" i="1" s="1"/>
  <c r="H572" i="1"/>
  <c r="D572" i="1"/>
  <c r="C572" i="1"/>
  <c r="G572" i="1" s="1"/>
  <c r="H571" i="1"/>
  <c r="D571" i="1"/>
  <c r="C571" i="1"/>
  <c r="G571" i="1" s="1"/>
  <c r="D570" i="1"/>
  <c r="C570" i="1"/>
  <c r="G570" i="1" s="1"/>
  <c r="D569" i="1"/>
  <c r="C569" i="1"/>
  <c r="G569" i="1" s="1"/>
  <c r="H568" i="1"/>
  <c r="D568" i="1"/>
  <c r="C568" i="1"/>
  <c r="G568" i="1" s="1"/>
  <c r="H567" i="1"/>
  <c r="D567" i="1"/>
  <c r="C567" i="1"/>
  <c r="G567" i="1" s="1"/>
  <c r="D566" i="1"/>
  <c r="C566" i="1"/>
  <c r="G566" i="1" s="1"/>
  <c r="D565" i="1"/>
  <c r="H564" i="1"/>
  <c r="D564" i="1"/>
  <c r="C564" i="1"/>
  <c r="G564" i="1" s="1"/>
  <c r="H563" i="1"/>
  <c r="D563" i="1"/>
  <c r="C563" i="1"/>
  <c r="G563" i="1" s="1"/>
  <c r="D562" i="1"/>
  <c r="C562" i="1"/>
  <c r="G562" i="1" s="1"/>
  <c r="D561" i="1"/>
  <c r="C561" i="1"/>
  <c r="G561" i="1" s="1"/>
  <c r="H560" i="1"/>
  <c r="D560" i="1"/>
  <c r="C560" i="1"/>
  <c r="G560" i="1" s="1"/>
  <c r="H559" i="1"/>
  <c r="D559" i="1"/>
  <c r="C559" i="1"/>
  <c r="G559" i="1" s="1"/>
  <c r="D558" i="1"/>
  <c r="C558" i="1"/>
  <c r="G558" i="1" s="1"/>
  <c r="D557" i="1"/>
  <c r="C557" i="1"/>
  <c r="G557" i="1" s="1"/>
  <c r="H556" i="1"/>
  <c r="D556" i="1"/>
  <c r="C556" i="1"/>
  <c r="G556" i="1" s="1"/>
  <c r="H555" i="1"/>
  <c r="D555" i="1"/>
  <c r="C555" i="1"/>
  <c r="G555" i="1" s="1"/>
  <c r="D554" i="1"/>
  <c r="C554" i="1"/>
  <c r="G554" i="1" s="1"/>
  <c r="D553" i="1"/>
  <c r="C553" i="1"/>
  <c r="G553" i="1" s="1"/>
  <c r="H552" i="1"/>
  <c r="D552" i="1"/>
  <c r="C552" i="1"/>
  <c r="G552" i="1" s="1"/>
  <c r="H551" i="1"/>
  <c r="D551" i="1"/>
  <c r="C551" i="1"/>
  <c r="G551" i="1" s="1"/>
  <c r="D550" i="1"/>
  <c r="C550" i="1"/>
  <c r="G550" i="1" s="1"/>
  <c r="D549" i="1"/>
  <c r="C549" i="1"/>
  <c r="G549" i="1" s="1"/>
  <c r="H548" i="1"/>
  <c r="D548" i="1"/>
  <c r="C548" i="1"/>
  <c r="G548" i="1" s="1"/>
  <c r="H547" i="1"/>
  <c r="D547" i="1"/>
  <c r="C547" i="1"/>
  <c r="G547" i="1" s="1"/>
  <c r="D546" i="1"/>
  <c r="C546" i="1"/>
  <c r="G546" i="1" s="1"/>
  <c r="D545" i="1"/>
  <c r="C545" i="1"/>
  <c r="G545" i="1" s="1"/>
  <c r="H544" i="1"/>
  <c r="D544" i="1"/>
  <c r="C544" i="1"/>
  <c r="G544" i="1" s="1"/>
  <c r="H543" i="1"/>
  <c r="D543" i="1"/>
  <c r="C543" i="1"/>
  <c r="G543" i="1" s="1"/>
  <c r="D542" i="1"/>
  <c r="C542" i="1"/>
  <c r="G542" i="1" s="1"/>
  <c r="D541" i="1"/>
  <c r="C541" i="1"/>
  <c r="G541" i="1" s="1"/>
  <c r="H540" i="1"/>
  <c r="D540" i="1"/>
  <c r="C540" i="1"/>
  <c r="G540" i="1" s="1"/>
  <c r="H539" i="1"/>
  <c r="D539" i="1"/>
  <c r="C539" i="1"/>
  <c r="G539" i="1" s="1"/>
  <c r="D538" i="1"/>
  <c r="C538" i="1"/>
  <c r="G538" i="1" s="1"/>
  <c r="D537" i="1"/>
  <c r="C537" i="1"/>
  <c r="G537" i="1" s="1"/>
  <c r="H536" i="1"/>
  <c r="D536" i="1"/>
  <c r="C536" i="1"/>
  <c r="G536" i="1" s="1"/>
  <c r="H535" i="1"/>
  <c r="D535" i="1"/>
  <c r="C535" i="1"/>
  <c r="G535" i="1" s="1"/>
  <c r="D534" i="1"/>
  <c r="C534" i="1"/>
  <c r="G534" i="1" s="1"/>
  <c r="D533" i="1"/>
  <c r="C533" i="1"/>
  <c r="G533" i="1" s="1"/>
  <c r="H532" i="1"/>
  <c r="D532" i="1"/>
  <c r="C532" i="1"/>
  <c r="G532" i="1" s="1"/>
  <c r="H531" i="1"/>
  <c r="D531" i="1"/>
  <c r="C531" i="1"/>
  <c r="G531" i="1" s="1"/>
  <c r="D528" i="1"/>
  <c r="C528" i="1"/>
  <c r="G528" i="1" s="1"/>
  <c r="D527" i="1"/>
  <c r="C527" i="1"/>
  <c r="G527" i="1" s="1"/>
  <c r="H526" i="1"/>
  <c r="D526" i="1"/>
  <c r="C526" i="1"/>
  <c r="G526" i="1" s="1"/>
  <c r="H525" i="1"/>
  <c r="D525" i="1"/>
  <c r="C525" i="1"/>
  <c r="G525" i="1" s="1"/>
  <c r="D524" i="1"/>
  <c r="C524" i="1"/>
  <c r="G524" i="1" s="1"/>
  <c r="D523" i="1"/>
  <c r="C523" i="1"/>
  <c r="G523" i="1" s="1"/>
  <c r="H522" i="1"/>
  <c r="D522" i="1"/>
  <c r="C522" i="1"/>
  <c r="G522" i="1" s="1"/>
  <c r="H521" i="1"/>
  <c r="D521" i="1"/>
  <c r="C521" i="1"/>
  <c r="G521" i="1" s="1"/>
  <c r="D520" i="1"/>
  <c r="C520" i="1"/>
  <c r="G520" i="1" s="1"/>
  <c r="D519" i="1"/>
  <c r="C519" i="1"/>
  <c r="G519" i="1" s="1"/>
  <c r="H518" i="1"/>
  <c r="D518" i="1"/>
  <c r="C518" i="1"/>
  <c r="G518" i="1" s="1"/>
  <c r="H517" i="1"/>
  <c r="D517" i="1"/>
  <c r="C517" i="1"/>
  <c r="G517" i="1" s="1"/>
  <c r="H515" i="1"/>
  <c r="D515" i="1"/>
  <c r="C515" i="1"/>
  <c r="G515" i="1" s="1"/>
  <c r="H514" i="1"/>
  <c r="D514" i="1"/>
  <c r="C514" i="1"/>
  <c r="G514" i="1" s="1"/>
  <c r="D513" i="1"/>
  <c r="C513" i="1"/>
  <c r="G513" i="1" s="1"/>
  <c r="D512" i="1"/>
  <c r="C512" i="1"/>
  <c r="G512" i="1" s="1"/>
  <c r="H511" i="1"/>
  <c r="D511" i="1"/>
  <c r="C511" i="1"/>
  <c r="G511" i="1" s="1"/>
  <c r="H510" i="1"/>
  <c r="D510" i="1"/>
  <c r="C510" i="1"/>
  <c r="G510" i="1" s="1"/>
  <c r="D509" i="1"/>
  <c r="C509" i="1"/>
  <c r="G509" i="1" s="1"/>
  <c r="D508" i="1"/>
  <c r="C508" i="1"/>
  <c r="G508" i="1" s="1"/>
  <c r="H507" i="1"/>
  <c r="D507" i="1"/>
  <c r="C507" i="1"/>
  <c r="G507" i="1" s="1"/>
  <c r="H506" i="1"/>
  <c r="D506" i="1"/>
  <c r="C506" i="1"/>
  <c r="G506" i="1" s="1"/>
  <c r="D505" i="1"/>
  <c r="C505" i="1"/>
  <c r="G505" i="1" s="1"/>
  <c r="D504" i="1"/>
  <c r="C504" i="1"/>
  <c r="G504" i="1" s="1"/>
  <c r="H503" i="1"/>
  <c r="D503" i="1"/>
  <c r="C503" i="1"/>
  <c r="G503" i="1" s="1"/>
  <c r="H502" i="1"/>
  <c r="D502" i="1"/>
  <c r="C502" i="1"/>
  <c r="G502" i="1" s="1"/>
  <c r="D501" i="1"/>
  <c r="C501" i="1"/>
  <c r="G501" i="1" s="1"/>
  <c r="D500" i="1"/>
  <c r="C500" i="1"/>
  <c r="G500" i="1" s="1"/>
  <c r="H499" i="1"/>
  <c r="D499" i="1"/>
  <c r="C499" i="1"/>
  <c r="G499" i="1" s="1"/>
  <c r="H498" i="1"/>
  <c r="D498" i="1"/>
  <c r="C498" i="1"/>
  <c r="G498" i="1" s="1"/>
  <c r="D497" i="1"/>
  <c r="C497" i="1"/>
  <c r="G497" i="1" s="1"/>
  <c r="D496" i="1"/>
  <c r="C496" i="1"/>
  <c r="G496" i="1" s="1"/>
  <c r="H495" i="1"/>
  <c r="D495" i="1"/>
  <c r="C495" i="1"/>
  <c r="G495" i="1" s="1"/>
  <c r="H494" i="1"/>
  <c r="D494" i="1"/>
  <c r="C494" i="1"/>
  <c r="G494" i="1" s="1"/>
  <c r="D493" i="1"/>
  <c r="C493" i="1"/>
  <c r="G493" i="1" s="1"/>
  <c r="D492" i="1"/>
  <c r="C492" i="1"/>
  <c r="G492" i="1" s="1"/>
  <c r="H491" i="1"/>
  <c r="D491" i="1"/>
  <c r="C491" i="1"/>
  <c r="G491" i="1" s="1"/>
  <c r="H490" i="1"/>
  <c r="D490" i="1"/>
  <c r="C490" i="1"/>
  <c r="G490" i="1" s="1"/>
  <c r="D489" i="1"/>
  <c r="C489" i="1"/>
  <c r="G489" i="1" s="1"/>
  <c r="D488" i="1"/>
  <c r="C488" i="1"/>
  <c r="G488" i="1" s="1"/>
  <c r="H487" i="1"/>
  <c r="D487" i="1"/>
  <c r="C487" i="1"/>
  <c r="G487" i="1" s="1"/>
  <c r="H486" i="1"/>
  <c r="D486" i="1"/>
  <c r="C486" i="1"/>
  <c r="G486" i="1" s="1"/>
  <c r="D485" i="1"/>
  <c r="D484" i="1"/>
  <c r="C484" i="1"/>
  <c r="G484" i="1" s="1"/>
  <c r="H483" i="1"/>
  <c r="D483" i="1"/>
  <c r="C483" i="1"/>
  <c r="G483" i="1" s="1"/>
  <c r="H482" i="1"/>
  <c r="D482" i="1"/>
  <c r="C482" i="1"/>
  <c r="G482" i="1" s="1"/>
  <c r="D481" i="1"/>
  <c r="C481" i="1"/>
  <c r="G481" i="1" s="1"/>
  <c r="D480" i="1"/>
  <c r="C480" i="1"/>
  <c r="G480" i="1" s="1"/>
  <c r="H479" i="1"/>
  <c r="D479" i="1"/>
  <c r="C479" i="1"/>
  <c r="G479" i="1" s="1"/>
  <c r="H478" i="1"/>
  <c r="D478" i="1"/>
  <c r="C478" i="1"/>
  <c r="G478" i="1" s="1"/>
  <c r="D477" i="1"/>
  <c r="C477" i="1"/>
  <c r="G477" i="1" s="1"/>
  <c r="D476" i="1"/>
  <c r="C476" i="1"/>
  <c r="G476" i="1" s="1"/>
  <c r="H475" i="1"/>
  <c r="D475" i="1"/>
  <c r="C475" i="1"/>
  <c r="G475" i="1" s="1"/>
  <c r="H474" i="1"/>
  <c r="D474" i="1"/>
  <c r="C474" i="1"/>
  <c r="G474" i="1" s="1"/>
  <c r="D473" i="1"/>
  <c r="C473" i="1"/>
  <c r="G473" i="1" s="1"/>
  <c r="D472" i="1"/>
  <c r="C472" i="1"/>
  <c r="G472" i="1" s="1"/>
  <c r="H471" i="1"/>
  <c r="D471" i="1"/>
  <c r="C471" i="1"/>
  <c r="G471" i="1" s="1"/>
  <c r="H470" i="1"/>
  <c r="D470" i="1"/>
  <c r="C470" i="1"/>
  <c r="G470" i="1" s="1"/>
  <c r="D469" i="1"/>
  <c r="C469" i="1"/>
  <c r="G469" i="1" s="1"/>
  <c r="D468" i="1"/>
  <c r="C468" i="1"/>
  <c r="G468" i="1" s="1"/>
  <c r="H467" i="1"/>
  <c r="D467" i="1"/>
  <c r="C467" i="1"/>
  <c r="G467" i="1" s="1"/>
  <c r="H466" i="1"/>
  <c r="D466" i="1"/>
  <c r="C466" i="1"/>
  <c r="G466" i="1" s="1"/>
  <c r="D465" i="1"/>
  <c r="C465" i="1"/>
  <c r="G465" i="1" s="1"/>
  <c r="D464" i="1"/>
  <c r="C464" i="1"/>
  <c r="G464" i="1" s="1"/>
  <c r="H463" i="1"/>
  <c r="D463" i="1"/>
  <c r="C463" i="1"/>
  <c r="G463" i="1" s="1"/>
  <c r="H462" i="1"/>
  <c r="D462" i="1"/>
  <c r="C462" i="1"/>
  <c r="G462" i="1" s="1"/>
  <c r="D461" i="1"/>
  <c r="C461" i="1"/>
  <c r="G461" i="1" s="1"/>
  <c r="C460" i="1"/>
  <c r="H459" i="1"/>
  <c r="D459" i="1"/>
  <c r="C459" i="1"/>
  <c r="G459" i="1" s="1"/>
  <c r="D458" i="1"/>
  <c r="C458" i="1"/>
  <c r="G458" i="1" s="1"/>
  <c r="D457" i="1"/>
  <c r="C457" i="1"/>
  <c r="G457" i="1" s="1"/>
  <c r="H456" i="1"/>
  <c r="D456" i="1"/>
  <c r="C456" i="1"/>
  <c r="G456" i="1" s="1"/>
  <c r="H455" i="1"/>
  <c r="D455" i="1"/>
  <c r="C455" i="1"/>
  <c r="G455" i="1" s="1"/>
  <c r="D454" i="1"/>
  <c r="C454" i="1"/>
  <c r="G454" i="1" s="1"/>
  <c r="D453" i="1"/>
  <c r="C453" i="1"/>
  <c r="G453" i="1" s="1"/>
  <c r="H452" i="1"/>
  <c r="D452" i="1"/>
  <c r="C452" i="1"/>
  <c r="G452" i="1" s="1"/>
  <c r="H451" i="1"/>
  <c r="D451" i="1"/>
  <c r="C451" i="1"/>
  <c r="G451" i="1" s="1"/>
  <c r="D450" i="1"/>
  <c r="C450" i="1"/>
  <c r="G450" i="1" s="1"/>
  <c r="D449" i="1"/>
  <c r="C449" i="1"/>
  <c r="G449" i="1" s="1"/>
  <c r="H448" i="1"/>
  <c r="D448" i="1"/>
  <c r="C448" i="1"/>
  <c r="G448" i="1" s="1"/>
  <c r="H447" i="1"/>
  <c r="D447" i="1"/>
  <c r="C447" i="1"/>
  <c r="G447" i="1" s="1"/>
  <c r="D446" i="1"/>
  <c r="C446" i="1"/>
  <c r="G446" i="1" s="1"/>
  <c r="D445" i="1"/>
  <c r="C445" i="1"/>
  <c r="G445" i="1" s="1"/>
  <c r="H444" i="1"/>
  <c r="D444" i="1"/>
  <c r="C444" i="1"/>
  <c r="G444" i="1" s="1"/>
  <c r="H443" i="1"/>
  <c r="D443" i="1"/>
  <c r="C443" i="1"/>
  <c r="G443" i="1" s="1"/>
  <c r="D442" i="1"/>
  <c r="C442" i="1"/>
  <c r="G442" i="1" s="1"/>
  <c r="D441" i="1"/>
  <c r="C441" i="1"/>
  <c r="G441" i="1" s="1"/>
  <c r="H440" i="1"/>
  <c r="D440" i="1"/>
  <c r="C440" i="1"/>
  <c r="G440" i="1" s="1"/>
  <c r="H439" i="1"/>
  <c r="D439" i="1"/>
  <c r="C439" i="1"/>
  <c r="G439" i="1" s="1"/>
  <c r="D438" i="1"/>
  <c r="C438" i="1"/>
  <c r="G438" i="1" s="1"/>
  <c r="D437" i="1"/>
  <c r="C437" i="1"/>
  <c r="G437" i="1" s="1"/>
  <c r="H436" i="1"/>
  <c r="D436" i="1"/>
  <c r="C436" i="1"/>
  <c r="G436" i="1" s="1"/>
  <c r="H435" i="1"/>
  <c r="D435" i="1"/>
  <c r="C435" i="1"/>
  <c r="G435" i="1" s="1"/>
  <c r="D434" i="1"/>
  <c r="C434" i="1"/>
  <c r="G434" i="1" s="1"/>
  <c r="D433" i="1"/>
  <c r="C433" i="1"/>
  <c r="G433" i="1" s="1"/>
  <c r="H432" i="1"/>
  <c r="D432" i="1"/>
  <c r="C432" i="1"/>
  <c r="G432" i="1" s="1"/>
  <c r="H431" i="1"/>
  <c r="D431" i="1"/>
  <c r="C431" i="1"/>
  <c r="G431" i="1" s="1"/>
  <c r="D430" i="1"/>
  <c r="C430" i="1"/>
  <c r="G430" i="1" s="1"/>
  <c r="D429" i="1"/>
  <c r="C429" i="1"/>
  <c r="G429" i="1" s="1"/>
  <c r="H428" i="1"/>
  <c r="D428" i="1"/>
  <c r="C428" i="1"/>
  <c r="G428" i="1" s="1"/>
  <c r="H427" i="1"/>
  <c r="D427" i="1"/>
  <c r="C427" i="1"/>
  <c r="G427" i="1" s="1"/>
  <c r="D426" i="1"/>
  <c r="C426" i="1"/>
  <c r="G426" i="1" s="1"/>
  <c r="D425" i="1"/>
  <c r="C425" i="1"/>
  <c r="G425" i="1" s="1"/>
  <c r="D423" i="1"/>
  <c r="C423" i="1"/>
  <c r="G423" i="1" s="1"/>
  <c r="C422" i="1"/>
  <c r="D421" i="1"/>
  <c r="H421" i="1" s="1"/>
  <c r="C421" i="1"/>
  <c r="G421" i="1" s="1"/>
  <c r="D416" i="1"/>
  <c r="H416" i="1" s="1"/>
  <c r="C416" i="1"/>
  <c r="D415" i="1"/>
  <c r="C415" i="1"/>
  <c r="G415" i="1" s="1"/>
  <c r="D414" i="1"/>
  <c r="C414" i="1"/>
  <c r="H411" i="1"/>
  <c r="D411" i="1"/>
  <c r="C411" i="1"/>
  <c r="G411" i="1" s="1"/>
  <c r="H410" i="1"/>
  <c r="D410" i="1"/>
  <c r="C410" i="1"/>
  <c r="G410" i="1" s="1"/>
  <c r="D409" i="1"/>
  <c r="C409" i="1"/>
  <c r="G409" i="1" s="1"/>
  <c r="D408" i="1"/>
  <c r="C408" i="1"/>
  <c r="G408" i="1" s="1"/>
  <c r="H407" i="1"/>
  <c r="D407" i="1"/>
  <c r="C407" i="1"/>
  <c r="G407" i="1" s="1"/>
  <c r="H406" i="1"/>
  <c r="D406" i="1"/>
  <c r="C406" i="1"/>
  <c r="G406" i="1" s="1"/>
  <c r="D405" i="1"/>
  <c r="C405" i="1"/>
  <c r="G405" i="1" s="1"/>
  <c r="D404" i="1"/>
  <c r="C404" i="1"/>
  <c r="G404" i="1" s="1"/>
  <c r="H403" i="1"/>
  <c r="D403" i="1"/>
  <c r="C403" i="1"/>
  <c r="G403" i="1" s="1"/>
  <c r="H402" i="1"/>
  <c r="D402" i="1"/>
  <c r="C402" i="1"/>
  <c r="G402" i="1" s="1"/>
  <c r="D401" i="1"/>
  <c r="C401" i="1"/>
  <c r="G401" i="1" s="1"/>
  <c r="D400" i="1"/>
  <c r="C400" i="1"/>
  <c r="G400" i="1" s="1"/>
  <c r="H399" i="1"/>
  <c r="D399" i="1"/>
  <c r="C399" i="1"/>
  <c r="G399" i="1" s="1"/>
  <c r="H398" i="1"/>
  <c r="D398" i="1"/>
  <c r="C398" i="1"/>
  <c r="G398" i="1" s="1"/>
  <c r="D397" i="1"/>
  <c r="C397" i="1"/>
  <c r="G397" i="1" s="1"/>
  <c r="D396" i="1"/>
  <c r="C396" i="1"/>
  <c r="H395" i="1"/>
  <c r="D395" i="1"/>
  <c r="C395" i="1"/>
  <c r="G395" i="1" s="1"/>
  <c r="H394" i="1"/>
  <c r="D394" i="1"/>
  <c r="C394" i="1"/>
  <c r="G394" i="1" s="1"/>
  <c r="D393" i="1"/>
  <c r="C393" i="1"/>
  <c r="G393" i="1" s="1"/>
  <c r="D392" i="1"/>
  <c r="C392" i="1"/>
  <c r="G392" i="1" s="1"/>
  <c r="H391" i="1"/>
  <c r="D391" i="1"/>
  <c r="C391" i="1"/>
  <c r="G391" i="1" s="1"/>
  <c r="H390" i="1"/>
  <c r="D390" i="1"/>
  <c r="C390" i="1"/>
  <c r="G390" i="1" s="1"/>
  <c r="D389" i="1"/>
  <c r="C389" i="1"/>
  <c r="G389" i="1" s="1"/>
  <c r="D388" i="1"/>
  <c r="C388" i="1"/>
  <c r="G388" i="1" s="1"/>
  <c r="H387" i="1"/>
  <c r="D387" i="1"/>
  <c r="C387" i="1"/>
  <c r="G387" i="1" s="1"/>
  <c r="H386" i="1"/>
  <c r="D386" i="1"/>
  <c r="C386" i="1"/>
  <c r="G386" i="1" s="1"/>
  <c r="D385" i="1"/>
  <c r="C385" i="1"/>
  <c r="G385" i="1" s="1"/>
  <c r="D384" i="1"/>
  <c r="C384" i="1"/>
  <c r="G384" i="1" s="1"/>
  <c r="H383" i="1"/>
  <c r="D383" i="1"/>
  <c r="C383" i="1"/>
  <c r="G383" i="1" s="1"/>
  <c r="H382" i="1"/>
  <c r="D382" i="1"/>
  <c r="C382" i="1"/>
  <c r="G382" i="1" s="1"/>
  <c r="D381" i="1"/>
  <c r="C381" i="1"/>
  <c r="G381" i="1" s="1"/>
  <c r="D380" i="1"/>
  <c r="C380" i="1"/>
  <c r="G380" i="1" s="1"/>
  <c r="D379" i="1"/>
  <c r="H379" i="1" s="1"/>
  <c r="C379" i="1"/>
  <c r="H378" i="1"/>
  <c r="D378" i="1"/>
  <c r="C378" i="1"/>
  <c r="G378" i="1" s="1"/>
  <c r="D377" i="1"/>
  <c r="C377" i="1"/>
  <c r="G377" i="1" s="1"/>
  <c r="D376" i="1"/>
  <c r="C376" i="1"/>
  <c r="G376" i="1" s="1"/>
  <c r="H375" i="1"/>
  <c r="D375" i="1"/>
  <c r="C375" i="1"/>
  <c r="G375" i="1" s="1"/>
  <c r="C374" i="1"/>
  <c r="D373" i="1"/>
  <c r="C373" i="1"/>
  <c r="G373" i="1" s="1"/>
  <c r="D372" i="1"/>
  <c r="C372" i="1"/>
  <c r="G372" i="1" s="1"/>
  <c r="H371" i="1"/>
  <c r="D371" i="1"/>
  <c r="C371" i="1"/>
  <c r="G371" i="1" s="1"/>
  <c r="H370" i="1"/>
  <c r="D370" i="1"/>
  <c r="C370" i="1"/>
  <c r="G370" i="1" s="1"/>
  <c r="C369" i="1"/>
  <c r="C368" i="1"/>
  <c r="H367" i="1"/>
  <c r="D367" i="1"/>
  <c r="C367" i="1"/>
  <c r="G367" i="1" s="1"/>
  <c r="H366" i="1"/>
  <c r="D366" i="1"/>
  <c r="C366" i="1"/>
  <c r="G366" i="1" s="1"/>
  <c r="D365" i="1"/>
  <c r="C365" i="1"/>
  <c r="G365" i="1" s="1"/>
  <c r="D364" i="1"/>
  <c r="C364" i="1"/>
  <c r="G364" i="1" s="1"/>
  <c r="H363" i="1"/>
  <c r="D363" i="1"/>
  <c r="C363" i="1"/>
  <c r="G363" i="1" s="1"/>
  <c r="H362" i="1"/>
  <c r="D362" i="1"/>
  <c r="C362" i="1"/>
  <c r="G362" i="1" s="1"/>
  <c r="D361" i="1"/>
  <c r="C361" i="1"/>
  <c r="G361" i="1" s="1"/>
  <c r="D360" i="1"/>
  <c r="C360" i="1"/>
  <c r="G360" i="1" s="1"/>
  <c r="H359" i="1"/>
  <c r="D359" i="1"/>
  <c r="C359" i="1"/>
  <c r="G359" i="1" s="1"/>
  <c r="H358" i="1"/>
  <c r="D358" i="1"/>
  <c r="C358" i="1"/>
  <c r="G358" i="1" s="1"/>
  <c r="D357" i="1"/>
  <c r="C357" i="1"/>
  <c r="G357" i="1" s="1"/>
  <c r="D356" i="1"/>
  <c r="C356" i="1"/>
  <c r="G356" i="1" s="1"/>
  <c r="D354" i="1"/>
  <c r="C354" i="1"/>
  <c r="G354" i="1" s="1"/>
  <c r="D353" i="1"/>
  <c r="C353" i="1"/>
  <c r="G353" i="1" s="1"/>
  <c r="H352" i="1"/>
  <c r="D352" i="1"/>
  <c r="C352" i="1"/>
  <c r="G352" i="1" s="1"/>
  <c r="H351" i="1"/>
  <c r="D351" i="1"/>
  <c r="C351" i="1"/>
  <c r="G351" i="1" s="1"/>
  <c r="D350" i="1"/>
  <c r="C350" i="1"/>
  <c r="G350" i="1" s="1"/>
  <c r="D349" i="1"/>
  <c r="H348" i="1"/>
  <c r="D348" i="1"/>
  <c r="C348" i="1"/>
  <c r="G348" i="1" s="1"/>
  <c r="H347" i="1"/>
  <c r="D347" i="1"/>
  <c r="C347" i="1"/>
  <c r="G347" i="1" s="1"/>
  <c r="D346" i="1"/>
  <c r="C346" i="1"/>
  <c r="G346" i="1" s="1"/>
  <c r="D345" i="1"/>
  <c r="C345" i="1"/>
  <c r="G345" i="1" s="1"/>
  <c r="H344" i="1"/>
  <c r="D344" i="1"/>
  <c r="C344" i="1"/>
  <c r="G344" i="1" s="1"/>
  <c r="D343" i="1"/>
  <c r="H343" i="1" s="1"/>
  <c r="C343" i="1"/>
  <c r="D342" i="1"/>
  <c r="C342" i="1"/>
  <c r="G342" i="1" s="1"/>
  <c r="D341" i="1"/>
  <c r="C341" i="1"/>
  <c r="G341" i="1" s="1"/>
  <c r="H340" i="1"/>
  <c r="D340" i="1"/>
  <c r="C340" i="1"/>
  <c r="D339" i="1"/>
  <c r="H339" i="1" s="1"/>
  <c r="C339" i="1"/>
  <c r="D338" i="1"/>
  <c r="C338" i="1"/>
  <c r="G338" i="1" s="1"/>
  <c r="D337" i="1"/>
  <c r="C337" i="1"/>
  <c r="G337" i="1" s="1"/>
  <c r="H336" i="1"/>
  <c r="D336" i="1"/>
  <c r="C336" i="1"/>
  <c r="D335" i="1"/>
  <c r="H335" i="1" s="1"/>
  <c r="C335" i="1"/>
  <c r="D334" i="1"/>
  <c r="C334" i="1"/>
  <c r="G334" i="1" s="1"/>
  <c r="D333" i="1"/>
  <c r="C333" i="1"/>
  <c r="G333" i="1" s="1"/>
  <c r="H332" i="1"/>
  <c r="D332" i="1"/>
  <c r="C332" i="1"/>
  <c r="D331" i="1"/>
  <c r="H331" i="1" s="1"/>
  <c r="C331" i="1"/>
  <c r="D330" i="1"/>
  <c r="C330" i="1"/>
  <c r="G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C304" i="1"/>
  <c r="D302" i="1"/>
  <c r="C302" i="1"/>
  <c r="H302" i="1" s="1"/>
  <c r="D301" i="1"/>
  <c r="C301" i="1"/>
  <c r="H301" i="1" s="1"/>
  <c r="D300" i="1"/>
  <c r="C300" i="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D268" i="1"/>
  <c r="C268" i="1"/>
  <c r="H268" i="1" s="1"/>
  <c r="D267" i="1"/>
  <c r="C267" i="1"/>
  <c r="H267" i="1" s="1"/>
  <c r="D266" i="1"/>
  <c r="C266" i="1"/>
  <c r="C265" i="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D245" i="1"/>
  <c r="C245" i="1"/>
  <c r="H245" i="1" s="1"/>
  <c r="D244" i="1"/>
  <c r="C244" i="1"/>
  <c r="H244" i="1" s="1"/>
  <c r="D243" i="1"/>
  <c r="C243" i="1"/>
  <c r="H243" i="1" s="1"/>
  <c r="D242" i="1"/>
  <c r="C242" i="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D214" i="1"/>
  <c r="C214" i="1"/>
  <c r="H214" i="1" s="1"/>
  <c r="D213" i="1"/>
  <c r="C213" i="1"/>
  <c r="H213" i="1" s="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H168" i="1" s="1"/>
  <c r="D167" i="1"/>
  <c r="C167" i="1"/>
  <c r="H167" i="1" s="1"/>
  <c r="D166" i="1"/>
  <c r="C166" i="1"/>
  <c r="D165" i="1"/>
  <c r="C165" i="1"/>
  <c r="H165" i="1" s="1"/>
  <c r="D164" i="1"/>
  <c r="C164" i="1"/>
  <c r="D163" i="1"/>
  <c r="C163" i="1"/>
  <c r="H163" i="1" s="1"/>
  <c r="D162" i="1"/>
  <c r="C162" i="1"/>
  <c r="C161"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D150" i="1"/>
  <c r="C150" i="1"/>
  <c r="H150" i="1" s="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D126" i="1"/>
  <c r="C126" i="1"/>
  <c r="H126" i="1" s="1"/>
  <c r="D125" i="1"/>
  <c r="C125" i="1"/>
  <c r="H125" i="1" s="1"/>
  <c r="D124" i="1"/>
  <c r="C124" i="1"/>
  <c r="H124" i="1" s="1"/>
  <c r="D123" i="1"/>
  <c r="C123" i="1"/>
  <c r="H123" i="1" s="1"/>
  <c r="D122" i="1"/>
  <c r="C122" i="1"/>
  <c r="H122" i="1" s="1"/>
  <c r="C121" i="1"/>
  <c r="D120" i="1"/>
  <c r="C120" i="1"/>
  <c r="H120" i="1" s="1"/>
  <c r="D119" i="1"/>
  <c r="C119" i="1"/>
  <c r="H119" i="1" s="1"/>
  <c r="D118" i="1"/>
  <c r="C118" i="1"/>
  <c r="H118" i="1" s="1"/>
  <c r="D117" i="1"/>
  <c r="C117" i="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H108" i="1" s="1"/>
  <c r="D107" i="1"/>
  <c r="C107" i="1"/>
  <c r="D106" i="1"/>
  <c r="C106" i="1"/>
  <c r="H106" i="1" s="1"/>
  <c r="D105" i="1"/>
  <c r="C105" i="1"/>
  <c r="H105" i="1" s="1"/>
  <c r="D104" i="1"/>
  <c r="C104" i="1"/>
  <c r="H104" i="1" s="1"/>
  <c r="D103" i="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D88" i="1"/>
  <c r="C88" i="1"/>
  <c r="H88" i="1" s="1"/>
  <c r="D87" i="1"/>
  <c r="C87" i="1"/>
  <c r="D86" i="1"/>
  <c r="C86" i="1"/>
  <c r="H86" i="1" s="1"/>
  <c r="D85" i="1"/>
  <c r="C85" i="1"/>
  <c r="H85" i="1" s="1"/>
  <c r="D84" i="1"/>
  <c r="C84" i="1"/>
  <c r="H84" i="1" s="1"/>
  <c r="D83" i="1"/>
  <c r="C83" i="1"/>
  <c r="H83" i="1" s="1"/>
  <c r="D82" i="1"/>
  <c r="C82" i="1"/>
  <c r="H82" i="1" s="1"/>
  <c r="D81" i="1"/>
  <c r="C81" i="1"/>
  <c r="D80" i="1"/>
  <c r="C80" i="1"/>
  <c r="H80" i="1" s="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D62" i="1"/>
  <c r="C62" i="1"/>
  <c r="H62" i="1" s="1"/>
  <c r="D61" i="1"/>
  <c r="C61" i="1"/>
  <c r="H61" i="1" s="1"/>
  <c r="D60" i="1"/>
  <c r="C60" i="1"/>
  <c r="H60" i="1" s="1"/>
  <c r="D59" i="1"/>
  <c r="C59" i="1"/>
  <c r="H59" i="1" s="1"/>
  <c r="D58" i="1"/>
  <c r="C58" i="1"/>
  <c r="H58" i="1" s="1"/>
  <c r="D57" i="1"/>
  <c r="C57" i="1"/>
  <c r="H57" i="1" s="1"/>
  <c r="D56" i="1"/>
  <c r="C56" i="1"/>
  <c r="H56" i="1" s="1"/>
  <c r="D55"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C25" i="1"/>
  <c r="D24" i="1"/>
  <c r="C24" i="1"/>
  <c r="H24" i="1" s="1"/>
  <c r="D23" i="1"/>
  <c r="C23" i="1"/>
  <c r="H23" i="1" s="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D13" i="1"/>
  <c r="C13" i="1"/>
  <c r="H13" i="1" s="1"/>
  <c r="D12" i="1"/>
  <c r="C12" i="1"/>
  <c r="H12" i="1" s="1"/>
  <c r="D11" i="1"/>
  <c r="C11" i="1"/>
  <c r="D10" i="1"/>
  <c r="C10" i="1"/>
  <c r="H10" i="1" s="1"/>
  <c r="D9" i="1"/>
  <c r="C9" i="1"/>
  <c r="H9" i="1" s="1"/>
  <c r="D8" i="1"/>
  <c r="C8" i="1"/>
  <c r="H8" i="1" s="1"/>
  <c r="D7" i="1"/>
  <c r="C7" i="1"/>
  <c r="D6" i="1"/>
  <c r="C6" i="1"/>
  <c r="H6" i="1" s="1"/>
  <c r="D5" i="1"/>
  <c r="C5" i="1"/>
  <c r="H5" i="1" s="1"/>
  <c r="C4" i="1"/>
  <c r="H1674" i="1" l="1"/>
  <c r="G1668" i="1"/>
  <c r="G1661" i="1"/>
  <c r="H1637" i="1"/>
  <c r="G1673" i="1"/>
  <c r="G1671" i="1"/>
  <c r="G1669" i="1"/>
  <c r="H1669" i="1"/>
  <c r="H1666" i="1"/>
  <c r="G1665" i="1"/>
  <c r="D51" i="8"/>
  <c r="C1628" i="1" s="1"/>
  <c r="G1628" i="1" s="1"/>
  <c r="G1663" i="1"/>
  <c r="H1658" i="1"/>
  <c r="G1657" i="1"/>
  <c r="G1655" i="1"/>
  <c r="H1642" i="1"/>
  <c r="G1641" i="1"/>
  <c r="G1639" i="1"/>
  <c r="H1634" i="1"/>
  <c r="G1633" i="1"/>
  <c r="G1629" i="1"/>
  <c r="G1681" i="1"/>
  <c r="H1681" i="1"/>
  <c r="G1684" i="1"/>
  <c r="I41" i="3"/>
  <c r="H1601" i="1"/>
  <c r="C1604" i="1"/>
  <c r="G1613" i="1"/>
  <c r="H1592" i="1"/>
  <c r="H1605" i="1"/>
  <c r="G1585" i="1"/>
  <c r="D6" i="8"/>
  <c r="C1583" i="1" s="1"/>
  <c r="G1583" i="1" s="1"/>
  <c r="F82" i="6"/>
  <c r="F61" i="6"/>
  <c r="F54" i="6"/>
  <c r="F22" i="6"/>
  <c r="E5" i="7"/>
  <c r="D1539" i="1"/>
  <c r="H1539" i="1" s="1"/>
  <c r="H1542" i="1"/>
  <c r="I1542" i="1" s="1"/>
  <c r="J1542" i="1"/>
  <c r="H300" i="1"/>
  <c r="E335" i="9"/>
  <c r="B335" i="9" s="1"/>
  <c r="H1314" i="1"/>
  <c r="G1290" i="1"/>
  <c r="C1281" i="1"/>
  <c r="D274" i="5"/>
  <c r="F274" i="5" s="1"/>
  <c r="E303" i="9"/>
  <c r="B303" i="9" s="1"/>
  <c r="E324" i="9"/>
  <c r="B324" i="9" s="1"/>
  <c r="H1302" i="1"/>
  <c r="D1264" i="1"/>
  <c r="G1264" i="1" s="1"/>
  <c r="E255" i="5"/>
  <c r="D1259" i="1" s="1"/>
  <c r="E340" i="9"/>
  <c r="B340" i="9" s="1"/>
  <c r="G337" i="9"/>
  <c r="C1201" i="1"/>
  <c r="G1201" i="1" s="1"/>
  <c r="E317" i="9"/>
  <c r="B317" i="9" s="1"/>
  <c r="D1155" i="1"/>
  <c r="H315" i="9"/>
  <c r="E70" i="5"/>
  <c r="D1075" i="1" s="1"/>
  <c r="F56" i="5"/>
  <c r="F41" i="5"/>
  <c r="E12" i="5"/>
  <c r="D1017" i="1" s="1"/>
  <c r="E311" i="9"/>
  <c r="B311" i="9" s="1"/>
  <c r="E329" i="9"/>
  <c r="B329" i="9" s="1"/>
  <c r="G848" i="1"/>
  <c r="G844" i="1"/>
  <c r="G843" i="1"/>
  <c r="G841" i="1"/>
  <c r="G836" i="1"/>
  <c r="E54" i="9"/>
  <c r="G731" i="1"/>
  <c r="E52" i="9"/>
  <c r="B52" i="9" s="1"/>
  <c r="E49" i="9"/>
  <c r="B49" i="9" s="1"/>
  <c r="G727" i="1"/>
  <c r="G667" i="1"/>
  <c r="G663" i="1"/>
  <c r="B296" i="9"/>
  <c r="E25" i="9"/>
  <c r="B25" i="9" s="1"/>
  <c r="G649" i="1"/>
  <c r="F656" i="4"/>
  <c r="G635" i="1"/>
  <c r="E163" i="9"/>
  <c r="B163" i="9" s="1"/>
  <c r="G416" i="1"/>
  <c r="G414" i="1"/>
  <c r="G396" i="1"/>
  <c r="G379" i="1"/>
  <c r="G374" i="1"/>
  <c r="G368" i="1"/>
  <c r="D369" i="1"/>
  <c r="G369" i="1" s="1"/>
  <c r="H299" i="1"/>
  <c r="G422" i="1"/>
  <c r="F427" i="4"/>
  <c r="E647" i="4"/>
  <c r="D641" i="1" s="1"/>
  <c r="H270" i="1"/>
  <c r="F262" i="4"/>
  <c r="D258" i="1"/>
  <c r="G258" i="1" s="1"/>
  <c r="D265" i="1"/>
  <c r="G265" i="1" s="1"/>
  <c r="H266" i="1"/>
  <c r="E81" i="9"/>
  <c r="B81" i="9" s="1"/>
  <c r="H246" i="1"/>
  <c r="H242" i="1"/>
  <c r="D212" i="1"/>
  <c r="H212" i="1" s="1"/>
  <c r="H215" i="1"/>
  <c r="F216" i="4"/>
  <c r="H197" i="1"/>
  <c r="F244" i="9"/>
  <c r="E53" i="9"/>
  <c r="B53" i="9" s="1"/>
  <c r="H179" i="1"/>
  <c r="H174" i="1"/>
  <c r="H166" i="1"/>
  <c r="H164" i="1"/>
  <c r="H161" i="1"/>
  <c r="H162" i="1"/>
  <c r="B237" i="9"/>
  <c r="H151" i="1"/>
  <c r="E31" i="9"/>
  <c r="B31" i="9" s="1"/>
  <c r="E326" i="9"/>
  <c r="B326" i="9" s="1"/>
  <c r="H127" i="1"/>
  <c r="F120" i="4"/>
  <c r="H117" i="1"/>
  <c r="F236" i="9"/>
  <c r="B236" i="9" s="1"/>
  <c r="H113" i="1"/>
  <c r="H103" i="1"/>
  <c r="H107" i="1"/>
  <c r="E45" i="9"/>
  <c r="B45" i="9" s="1"/>
  <c r="F235" i="9"/>
  <c r="B235" i="9" s="1"/>
  <c r="H87" i="1"/>
  <c r="H89" i="1"/>
  <c r="H79" i="1"/>
  <c r="H81" i="1"/>
  <c r="E82" i="4"/>
  <c r="D78" i="1" s="1"/>
  <c r="F83" i="4"/>
  <c r="H63" i="1"/>
  <c r="H55" i="1"/>
  <c r="H25" i="1"/>
  <c r="H19" i="1"/>
  <c r="F23" i="4"/>
  <c r="H11" i="1"/>
  <c r="H7" i="1"/>
  <c r="D4" i="1"/>
  <c r="H4" i="1" s="1"/>
  <c r="E37" i="9"/>
  <c r="B37" i="9" s="1"/>
  <c r="E320" i="9"/>
  <c r="B320" i="9" s="1"/>
  <c r="E327" i="9"/>
  <c r="B327" i="9" s="1"/>
  <c r="E36" i="9"/>
  <c r="B36" i="9" s="1"/>
  <c r="H1532" i="1"/>
  <c r="G1532"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88" i="1"/>
  <c r="G1288" i="1"/>
  <c r="H1291" i="1"/>
  <c r="G1291" i="1"/>
  <c r="H1312" i="1"/>
  <c r="G1312" i="1"/>
  <c r="H1315" i="1"/>
  <c r="G1315"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32" i="1"/>
  <c r="G1432" i="1"/>
  <c r="H1434" i="1"/>
  <c r="G1434" i="1"/>
  <c r="H1512" i="1"/>
  <c r="G1512" i="1"/>
  <c r="H1514" i="1"/>
  <c r="G1514" i="1"/>
  <c r="H1516" i="1"/>
  <c r="G1516" i="1"/>
  <c r="H1518" i="1"/>
  <c r="G1518" i="1"/>
  <c r="H1520" i="1"/>
  <c r="G1520" i="1"/>
  <c r="H1522" i="1"/>
  <c r="G1522" i="1"/>
  <c r="H1524" i="1"/>
  <c r="G1524" i="1"/>
  <c r="E35" i="6"/>
  <c r="D1435" i="1"/>
  <c r="F75" i="6"/>
  <c r="D1471" i="1"/>
  <c r="G1471" i="1" s="1"/>
  <c r="F90" i="6"/>
  <c r="D89" i="6"/>
  <c r="H996" i="1"/>
  <c r="G996" i="1"/>
  <c r="H1296" i="1"/>
  <c r="G1296" i="1"/>
  <c r="H1299" i="1"/>
  <c r="G1299" i="1"/>
  <c r="H1320" i="1"/>
  <c r="G1320" i="1"/>
  <c r="H1528" i="1"/>
  <c r="G1528" i="1"/>
  <c r="H1534" i="1"/>
  <c r="G153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H330" i="1"/>
  <c r="G332" i="1"/>
  <c r="H334" i="1"/>
  <c r="G336" i="1"/>
  <c r="H338" i="1"/>
  <c r="G340" i="1"/>
  <c r="H342" i="1"/>
  <c r="H346" i="1"/>
  <c r="H350" i="1"/>
  <c r="H354" i="1"/>
  <c r="H357" i="1"/>
  <c r="H361" i="1"/>
  <c r="H365" i="1"/>
  <c r="H373" i="1"/>
  <c r="H377" i="1"/>
  <c r="H381" i="1"/>
  <c r="H385" i="1"/>
  <c r="H389" i="1"/>
  <c r="H393" i="1"/>
  <c r="H397" i="1"/>
  <c r="H401" i="1"/>
  <c r="H405" i="1"/>
  <c r="H409" i="1"/>
  <c r="H415" i="1"/>
  <c r="H423" i="1"/>
  <c r="H426" i="1"/>
  <c r="H430" i="1"/>
  <c r="H434" i="1"/>
  <c r="H438" i="1"/>
  <c r="H442" i="1"/>
  <c r="H446" i="1"/>
  <c r="H450" i="1"/>
  <c r="H454" i="1"/>
  <c r="H458" i="1"/>
  <c r="H461" i="1"/>
  <c r="H465" i="1"/>
  <c r="H469" i="1"/>
  <c r="H473" i="1"/>
  <c r="H477" i="1"/>
  <c r="H481" i="1"/>
  <c r="H489" i="1"/>
  <c r="H493" i="1"/>
  <c r="H497" i="1"/>
  <c r="H501" i="1"/>
  <c r="H505" i="1"/>
  <c r="H509" i="1"/>
  <c r="H513" i="1"/>
  <c r="H520" i="1"/>
  <c r="H524" i="1"/>
  <c r="H528" i="1"/>
  <c r="H534" i="1"/>
  <c r="H538" i="1"/>
  <c r="H542" i="1"/>
  <c r="H546" i="1"/>
  <c r="H550" i="1"/>
  <c r="H554" i="1"/>
  <c r="H558" i="1"/>
  <c r="H562" i="1"/>
  <c r="H566" i="1"/>
  <c r="H570" i="1"/>
  <c r="H574" i="1"/>
  <c r="H578" i="1"/>
  <c r="H582" i="1"/>
  <c r="H586" i="1"/>
  <c r="H590" i="1"/>
  <c r="H594" i="1"/>
  <c r="H598" i="1"/>
  <c r="H602" i="1"/>
  <c r="H606" i="1"/>
  <c r="H610" i="1"/>
  <c r="H614" i="1"/>
  <c r="H618" i="1"/>
  <c r="H622" i="1"/>
  <c r="H626" i="1"/>
  <c r="H630" i="1"/>
  <c r="H636"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7" i="1"/>
  <c r="G987" i="1"/>
  <c r="H992" i="1"/>
  <c r="G992" i="1"/>
  <c r="H995" i="1"/>
  <c r="G995" i="1"/>
  <c r="H1000" i="1"/>
  <c r="G1000" i="1"/>
  <c r="H1003" i="1"/>
  <c r="G100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83" i="1"/>
  <c r="G1183" i="1"/>
  <c r="H1185" i="1"/>
  <c r="G1185" i="1"/>
  <c r="H1187" i="1"/>
  <c r="G1187" i="1"/>
  <c r="H1189" i="1"/>
  <c r="G1189" i="1"/>
  <c r="H1191" i="1"/>
  <c r="G1191" i="1"/>
  <c r="H1193" i="1"/>
  <c r="G1193" i="1"/>
  <c r="H1195" i="1"/>
  <c r="G1195" i="1"/>
  <c r="H1197" i="1"/>
  <c r="G1197" i="1"/>
  <c r="H1199" i="1"/>
  <c r="G1199" i="1"/>
  <c r="H1201" i="1"/>
  <c r="H1203" i="1"/>
  <c r="G1203" i="1"/>
  <c r="H1205" i="1"/>
  <c r="G1205" i="1"/>
  <c r="H1207" i="1"/>
  <c r="G1207"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304" i="1"/>
  <c r="G1304" i="1"/>
  <c r="H1307" i="1"/>
  <c r="G1307" i="1"/>
  <c r="H1336" i="1"/>
  <c r="G1336" i="1"/>
  <c r="H1339" i="1"/>
  <c r="G1339" i="1"/>
  <c r="C1486" i="1"/>
  <c r="H1488" i="1"/>
  <c r="G1488" i="1"/>
  <c r="H1490" i="1"/>
  <c r="G1490" i="1"/>
  <c r="H1492" i="1"/>
  <c r="G1492" i="1"/>
  <c r="H1494" i="1"/>
  <c r="G1494" i="1"/>
  <c r="H1496" i="1"/>
  <c r="G1496" i="1"/>
  <c r="H1498" i="1"/>
  <c r="G1498" i="1"/>
  <c r="H1500" i="1"/>
  <c r="G1500" i="1"/>
  <c r="H1502" i="1"/>
  <c r="G1502" i="1"/>
  <c r="H1504" i="1"/>
  <c r="G1504" i="1"/>
  <c r="H1506" i="1"/>
  <c r="G1506" i="1"/>
  <c r="H1508" i="1"/>
  <c r="G1508" i="1"/>
  <c r="H988" i="1"/>
  <c r="G988" i="1"/>
  <c r="H991" i="1"/>
  <c r="G991" i="1"/>
  <c r="H999" i="1"/>
  <c r="G999" i="1"/>
  <c r="H1004" i="1"/>
  <c r="G1004" i="1"/>
  <c r="H1323" i="1"/>
  <c r="G1323" i="1"/>
  <c r="H1526" i="1"/>
  <c r="G1526" i="1"/>
  <c r="H1530" i="1"/>
  <c r="G1530" i="1"/>
  <c r="H1536" i="1"/>
  <c r="G1536" i="1"/>
  <c r="G331" i="1"/>
  <c r="H333" i="1"/>
  <c r="G335" i="1"/>
  <c r="H337" i="1"/>
  <c r="G339" i="1"/>
  <c r="H341" i="1"/>
  <c r="G343" i="1"/>
  <c r="H345" i="1"/>
  <c r="H353" i="1"/>
  <c r="H356" i="1"/>
  <c r="H360" i="1"/>
  <c r="H364" i="1"/>
  <c r="H368" i="1"/>
  <c r="H372" i="1"/>
  <c r="H376" i="1"/>
  <c r="H380" i="1"/>
  <c r="H384" i="1"/>
  <c r="H388" i="1"/>
  <c r="H392" i="1"/>
  <c r="H396" i="1"/>
  <c r="H400" i="1"/>
  <c r="H404" i="1"/>
  <c r="H408" i="1"/>
  <c r="H414" i="1"/>
  <c r="H422" i="1"/>
  <c r="H425" i="1"/>
  <c r="H429" i="1"/>
  <c r="H433" i="1"/>
  <c r="H437" i="1"/>
  <c r="H441" i="1"/>
  <c r="H445" i="1"/>
  <c r="H449" i="1"/>
  <c r="H453" i="1"/>
  <c r="H457" i="1"/>
  <c r="H464" i="1"/>
  <c r="H468" i="1"/>
  <c r="H472" i="1"/>
  <c r="H476" i="1"/>
  <c r="H480" i="1"/>
  <c r="H484" i="1"/>
  <c r="H488" i="1"/>
  <c r="H492" i="1"/>
  <c r="H496" i="1"/>
  <c r="H500" i="1"/>
  <c r="H504" i="1"/>
  <c r="H508" i="1"/>
  <c r="H512" i="1"/>
  <c r="H519" i="1"/>
  <c r="H523" i="1"/>
  <c r="H527" i="1"/>
  <c r="H533" i="1"/>
  <c r="H537" i="1"/>
  <c r="H541" i="1"/>
  <c r="H545" i="1"/>
  <c r="H549" i="1"/>
  <c r="H553" i="1"/>
  <c r="H557" i="1"/>
  <c r="H561" i="1"/>
  <c r="H569" i="1"/>
  <c r="H573" i="1"/>
  <c r="H577" i="1"/>
  <c r="H581" i="1"/>
  <c r="H585" i="1"/>
  <c r="H589" i="1"/>
  <c r="H593" i="1"/>
  <c r="H597" i="1"/>
  <c r="H601" i="1"/>
  <c r="H605" i="1"/>
  <c r="H609" i="1"/>
  <c r="H613" i="1"/>
  <c r="H617" i="1"/>
  <c r="H621" i="1"/>
  <c r="H625" i="1"/>
  <c r="H629" i="1"/>
  <c r="H635"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1007" i="1"/>
  <c r="G1007" i="1"/>
  <c r="H1009" i="1"/>
  <c r="G1009"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328" i="1"/>
  <c r="G1328" i="1"/>
  <c r="H1331" i="1"/>
  <c r="G1331" i="1"/>
  <c r="G1586" i="1"/>
  <c r="H1586" i="1"/>
  <c r="H1599" i="1"/>
  <c r="G1599" i="1"/>
  <c r="H1604" i="1"/>
  <c r="G1604" i="1"/>
  <c r="G1618" i="1"/>
  <c r="H1618"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6" i="1"/>
  <c r="G1266" i="1"/>
  <c r="H1268" i="1"/>
  <c r="G1268" i="1"/>
  <c r="H1270" i="1"/>
  <c r="G1270" i="1"/>
  <c r="H1272" i="1"/>
  <c r="G1272" i="1"/>
  <c r="H1274" i="1"/>
  <c r="G1274" i="1"/>
  <c r="H1276" i="1"/>
  <c r="G1276" i="1"/>
  <c r="H1280" i="1"/>
  <c r="G1280" i="1"/>
  <c r="H1282" i="1"/>
  <c r="G1282" i="1"/>
  <c r="H1284" i="1"/>
  <c r="G1284" i="1"/>
  <c r="H1287" i="1"/>
  <c r="G1287" i="1"/>
  <c r="H1292" i="1"/>
  <c r="G1292" i="1"/>
  <c r="H1295" i="1"/>
  <c r="G1295" i="1"/>
  <c r="H1303" i="1"/>
  <c r="G1303" i="1"/>
  <c r="H1308" i="1"/>
  <c r="G1308" i="1"/>
  <c r="H1311" i="1"/>
  <c r="G1311" i="1"/>
  <c r="H1316" i="1"/>
  <c r="G1316" i="1"/>
  <c r="H1319" i="1"/>
  <c r="G1319" i="1"/>
  <c r="H1324" i="1"/>
  <c r="G1324" i="1"/>
  <c r="H1327" i="1"/>
  <c r="G1327" i="1"/>
  <c r="H1332" i="1"/>
  <c r="G1332" i="1"/>
  <c r="H1335" i="1"/>
  <c r="G1335" i="1"/>
  <c r="H1340" i="1"/>
  <c r="G1340" i="1"/>
  <c r="H1343" i="1"/>
  <c r="G1343"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72" i="1"/>
  <c r="G1472" i="1"/>
  <c r="H1474" i="1"/>
  <c r="G1474" i="1"/>
  <c r="H1476" i="1"/>
  <c r="G1476" i="1"/>
  <c r="H1478" i="1"/>
  <c r="G1478" i="1"/>
  <c r="H1480" i="1"/>
  <c r="G1480" i="1"/>
  <c r="H1482" i="1"/>
  <c r="G1482" i="1"/>
  <c r="H1484" i="1"/>
  <c r="G1484" i="1"/>
  <c r="H1540" i="1"/>
  <c r="G1540" i="1"/>
  <c r="G1594" i="1"/>
  <c r="H1594" i="1"/>
  <c r="H1607" i="1"/>
  <c r="G1607" i="1"/>
  <c r="H1612" i="1"/>
  <c r="G1612" i="1"/>
  <c r="F154" i="4"/>
  <c r="E153" i="4"/>
  <c r="F153" i="4" s="1"/>
  <c r="E164" i="4"/>
  <c r="D160" i="1" s="1"/>
  <c r="F165" i="4"/>
  <c r="E309" i="4"/>
  <c r="F310" i="4"/>
  <c r="H989" i="1"/>
  <c r="H993" i="1"/>
  <c r="H997" i="1"/>
  <c r="H1001" i="1"/>
  <c r="H1005"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543" i="1"/>
  <c r="G1543" i="1"/>
  <c r="J1543" i="1"/>
  <c r="E49" i="4"/>
  <c r="D45" i="1" s="1"/>
  <c r="F53" i="4"/>
  <c r="D49" i="4"/>
  <c r="F107" i="4"/>
  <c r="D106" i="4"/>
  <c r="F129" i="4"/>
  <c r="E125" i="4"/>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G1539" i="1"/>
  <c r="H1541" i="1"/>
  <c r="G1541" i="1"/>
  <c r="I1541" i="1" s="1"/>
  <c r="J1541" i="1"/>
  <c r="H1551" i="1"/>
  <c r="G1551" i="1"/>
  <c r="I1551" i="1" s="1"/>
  <c r="H1559" i="1"/>
  <c r="G1559" i="1"/>
  <c r="I1559" i="1" s="1"/>
  <c r="I1579" i="1"/>
  <c r="H1588" i="1"/>
  <c r="G1588" i="1"/>
  <c r="G1602" i="1"/>
  <c r="H1602" i="1"/>
  <c r="H1615" i="1"/>
  <c r="G1615" i="1"/>
  <c r="H1620" i="1"/>
  <c r="G1620" i="1"/>
  <c r="F17" i="4"/>
  <c r="D7" i="4"/>
  <c r="G24" i="9"/>
  <c r="F231" i="4"/>
  <c r="D230" i="4"/>
  <c r="H1285" i="1"/>
  <c r="H1289" i="1"/>
  <c r="H1293" i="1"/>
  <c r="H1297" i="1"/>
  <c r="H1301" i="1"/>
  <c r="H1305" i="1"/>
  <c r="H1309" i="1"/>
  <c r="H1313" i="1"/>
  <c r="H1317" i="1"/>
  <c r="H1321" i="1"/>
  <c r="H1325" i="1"/>
  <c r="H1329" i="1"/>
  <c r="H1333" i="1"/>
  <c r="H1337" i="1"/>
  <c r="H1341" i="1"/>
  <c r="H1555" i="1"/>
  <c r="G1555" i="1"/>
  <c r="H1563" i="1"/>
  <c r="G1563" i="1"/>
  <c r="J1565" i="1"/>
  <c r="H1565" i="1"/>
  <c r="G1565" i="1"/>
  <c r="I1565" i="1" s="1"/>
  <c r="J1569" i="1"/>
  <c r="H1569" i="1"/>
  <c r="G1569" i="1"/>
  <c r="I1569" i="1" s="1"/>
  <c r="J1575" i="1"/>
  <c r="H1575" i="1"/>
  <c r="G1575" i="1"/>
  <c r="J1580" i="1"/>
  <c r="H1580" i="1"/>
  <c r="G1580" i="1"/>
  <c r="I1580" i="1" s="1"/>
  <c r="H1591" i="1"/>
  <c r="G1591" i="1"/>
  <c r="H1596" i="1"/>
  <c r="G1596" i="1"/>
  <c r="G1610" i="1"/>
  <c r="H1610" i="1"/>
  <c r="D134" i="4"/>
  <c r="F135" i="4"/>
  <c r="F178" i="4"/>
  <c r="D164" i="4"/>
  <c r="E230" i="4"/>
  <c r="D226" i="1" s="1"/>
  <c r="E360" i="4"/>
  <c r="D491" i="4"/>
  <c r="F492" i="4"/>
  <c r="J1566" i="1"/>
  <c r="J1570" i="1"/>
  <c r="J1576" i="1"/>
  <c r="J1581" i="1"/>
  <c r="F309" i="4"/>
  <c r="F220" i="5"/>
  <c r="D219" i="5"/>
  <c r="F256" i="5"/>
  <c r="D255" i="5"/>
  <c r="F297" i="5"/>
  <c r="E296" i="5"/>
  <c r="D1300" i="1" s="1"/>
  <c r="H1300" i="1" s="1"/>
  <c r="F6" i="6"/>
  <c r="D5" i="6"/>
  <c r="G1546" i="1"/>
  <c r="I1546" i="1" s="1"/>
  <c r="J1549" i="1"/>
  <c r="J1553" i="1"/>
  <c r="J1557" i="1"/>
  <c r="J1561" i="1"/>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H1686" i="1"/>
  <c r="D202" i="4"/>
  <c r="F322" i="4"/>
  <c r="D321" i="4"/>
  <c r="F373" i="4"/>
  <c r="G1545" i="1"/>
  <c r="I1545" i="1" s="1"/>
  <c r="J1545" i="1"/>
  <c r="H1547" i="1"/>
  <c r="G1548" i="1"/>
  <c r="I1548" i="1" s="1"/>
  <c r="G1552" i="1"/>
  <c r="I1552" i="1" s="1"/>
  <c r="H1556" i="1"/>
  <c r="G1560" i="1"/>
  <c r="I1560" i="1" s="1"/>
  <c r="H1564" i="1"/>
  <c r="I1564" i="1" s="1"/>
  <c r="J1564" i="1"/>
  <c r="G1566" i="1"/>
  <c r="I1566" i="1" s="1"/>
  <c r="H1568" i="1"/>
  <c r="I1568" i="1" s="1"/>
  <c r="J1568" i="1"/>
  <c r="G1570" i="1"/>
  <c r="I1570" i="1" s="1"/>
  <c r="H1574" i="1"/>
  <c r="I1574" i="1" s="1"/>
  <c r="J1574" i="1"/>
  <c r="G1576" i="1"/>
  <c r="I1576" i="1" s="1"/>
  <c r="H1579" i="1"/>
  <c r="J1579" i="1"/>
  <c r="G1581" i="1"/>
  <c r="I1581" i="1" s="1"/>
  <c r="H1582" i="1"/>
  <c r="G1587" i="1"/>
  <c r="H1590" i="1"/>
  <c r="G1595" i="1"/>
  <c r="H1598" i="1"/>
  <c r="G1603" i="1"/>
  <c r="H1606" i="1"/>
  <c r="G1611" i="1"/>
  <c r="H1614" i="1"/>
  <c r="G1619" i="1"/>
  <c r="E7" i="4"/>
  <c r="D82" i="4"/>
  <c r="D140" i="4"/>
  <c r="F194" i="4"/>
  <c r="F250" i="4"/>
  <c r="D273" i="4"/>
  <c r="F278" i="4"/>
  <c r="D354" i="4"/>
  <c r="F355" i="4"/>
  <c r="D360" i="4"/>
  <c r="F361" i="4"/>
  <c r="D522" i="4"/>
  <c r="D571" i="4"/>
  <c r="F572" i="4"/>
  <c r="E430" i="4"/>
  <c r="E536" i="4"/>
  <c r="F597" i="4"/>
  <c r="F8" i="5"/>
  <c r="G338" i="9"/>
  <c r="E338" i="9" s="1"/>
  <c r="B338" i="9" s="1"/>
  <c r="F203" i="5"/>
  <c r="F129" i="6"/>
  <c r="B58" i="9"/>
  <c r="B66" i="9"/>
  <c r="E337" i="9"/>
  <c r="B337" i="9" s="1"/>
  <c r="D536" i="4"/>
  <c r="F13" i="5"/>
  <c r="D12" i="5"/>
  <c r="E178" i="5"/>
  <c r="F181" i="5"/>
  <c r="D35" i="6"/>
  <c r="B26" i="9"/>
  <c r="B34" i="9"/>
  <c r="B42" i="9"/>
  <c r="B50" i="9"/>
  <c r="B72" i="9"/>
  <c r="B76" i="9"/>
  <c r="B80" i="9"/>
  <c r="B84" i="9"/>
  <c r="F374" i="4"/>
  <c r="E648" i="4"/>
  <c r="D642" i="1" s="1"/>
  <c r="G642" i="1" s="1"/>
  <c r="D430" i="4"/>
  <c r="E466" i="4"/>
  <c r="D460" i="1" s="1"/>
  <c r="H460" i="1" s="1"/>
  <c r="E522" i="4"/>
  <c r="D516" i="1" s="1"/>
  <c r="F598" i="4"/>
  <c r="F71" i="5"/>
  <c r="D70" i="5"/>
  <c r="D119" i="5"/>
  <c r="F252" i="5"/>
  <c r="E5" i="6"/>
  <c r="F13" i="6"/>
  <c r="F115" i="6"/>
  <c r="E114" i="6"/>
  <c r="F114" i="6" s="1"/>
  <c r="D5" i="7"/>
  <c r="E32" i="9"/>
  <c r="B32" i="9" s="1"/>
  <c r="E40" i="9"/>
  <c r="B40" i="9" s="1"/>
  <c r="E48" i="9"/>
  <c r="B48" i="9" s="1"/>
  <c r="B54" i="9"/>
  <c r="B62" i="9"/>
  <c r="B70" i="9"/>
  <c r="E156" i="9"/>
  <c r="B156" i="9" s="1"/>
  <c r="D647" i="4"/>
  <c r="E147" i="5"/>
  <c r="D1152" i="1" s="1"/>
  <c r="H1152" i="1" s="1"/>
  <c r="G315" i="9"/>
  <c r="G316" i="9"/>
  <c r="E316" i="9" s="1"/>
  <c r="B316" i="9" s="1"/>
  <c r="E74" i="9"/>
  <c r="B74" i="9" s="1"/>
  <c r="E78" i="9"/>
  <c r="B78" i="9" s="1"/>
  <c r="E82" i="9"/>
  <c r="B82" i="9" s="1"/>
  <c r="E86" i="9"/>
  <c r="B86" i="9" s="1"/>
  <c r="E94" i="9"/>
  <c r="B94" i="9" s="1"/>
  <c r="E102" i="9"/>
  <c r="B102" i="9" s="1"/>
  <c r="E110" i="9"/>
  <c r="B110" i="9" s="1"/>
  <c r="E118" i="9"/>
  <c r="B118" i="9" s="1"/>
  <c r="E126" i="9"/>
  <c r="B126" i="9" s="1"/>
  <c r="B132" i="9"/>
  <c r="B140" i="9"/>
  <c r="B148" i="9"/>
  <c r="B160" i="9"/>
  <c r="B168" i="9"/>
  <c r="H179" i="9"/>
  <c r="G184" i="9"/>
  <c r="E184" i="9" s="1"/>
  <c r="B184" i="9" s="1"/>
  <c r="G192" i="9"/>
  <c r="E192" i="9" s="1"/>
  <c r="B192" i="9" s="1"/>
  <c r="B92" i="9"/>
  <c r="B100" i="9"/>
  <c r="B108" i="9"/>
  <c r="B116" i="9"/>
  <c r="B124" i="9"/>
  <c r="F607" i="4"/>
  <c r="D88" i="5"/>
  <c r="F150" i="5"/>
  <c r="D177" i="5"/>
  <c r="H310" i="9"/>
  <c r="G310" i="9"/>
  <c r="H309" i="9"/>
  <c r="M228" i="9"/>
  <c r="H308" i="9"/>
  <c r="E308" i="9" s="1"/>
  <c r="B308" i="9" s="1"/>
  <c r="G226" i="9"/>
  <c r="E226" i="9" s="1"/>
  <c r="B226" i="9" s="1"/>
  <c r="G222" i="9"/>
  <c r="E222" i="9" s="1"/>
  <c r="B222" i="9" s="1"/>
  <c r="G218" i="9"/>
  <c r="E218" i="9" s="1"/>
  <c r="B218" i="9" s="1"/>
  <c r="G302" i="9"/>
  <c r="E302" i="9" s="1"/>
  <c r="B302" i="9" s="1"/>
  <c r="G300" i="9"/>
  <c r="E300" i="9" s="1"/>
  <c r="B300"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E309" i="9" s="1"/>
  <c r="B309" i="9" s="1"/>
  <c r="G301" i="9"/>
  <c r="E301" i="9" s="1"/>
  <c r="B301" i="9" s="1"/>
  <c r="G225" i="9"/>
  <c r="E225" i="9" s="1"/>
  <c r="B225" i="9" s="1"/>
  <c r="G221" i="9"/>
  <c r="E221" i="9" s="1"/>
  <c r="B221" i="9" s="1"/>
  <c r="G217" i="9"/>
  <c r="E217" i="9" s="1"/>
  <c r="B217" i="9" s="1"/>
  <c r="G207" i="9"/>
  <c r="E207" i="9" s="1"/>
  <c r="B207" i="9" s="1"/>
  <c r="G205" i="9"/>
  <c r="E205" i="9" s="1"/>
  <c r="B205" i="9" s="1"/>
  <c r="G203" i="9"/>
  <c r="E203" i="9" s="1"/>
  <c r="B203" i="9" s="1"/>
  <c r="G201" i="9"/>
  <c r="E201" i="9" s="1"/>
  <c r="B201" i="9" s="1"/>
  <c r="G197" i="9"/>
  <c r="E197" i="9" s="1"/>
  <c r="B197" i="9" s="1"/>
  <c r="G193" i="9"/>
  <c r="E193" i="9" s="1"/>
  <c r="B193" i="9" s="1"/>
  <c r="G189" i="9"/>
  <c r="E189" i="9" s="1"/>
  <c r="B189" i="9" s="1"/>
  <c r="G185" i="9"/>
  <c r="E185" i="9" s="1"/>
  <c r="B185" i="9" s="1"/>
  <c r="G181" i="9"/>
  <c r="E181" i="9" s="1"/>
  <c r="B181" i="9" s="1"/>
  <c r="G180" i="9"/>
  <c r="G179" i="9"/>
  <c r="E179" i="9" s="1"/>
  <c r="B179" i="9" s="1"/>
  <c r="G178" i="9"/>
  <c r="E178" i="9" s="1"/>
  <c r="B178" i="9" s="1"/>
  <c r="G177" i="9"/>
  <c r="E177" i="9" s="1"/>
  <c r="B177" i="9" s="1"/>
  <c r="G176" i="9"/>
  <c r="E176" i="9" s="1"/>
  <c r="B176" i="9" s="1"/>
  <c r="G175" i="9"/>
  <c r="E175" i="9" s="1"/>
  <c r="B175" i="9" s="1"/>
  <c r="G174" i="9"/>
  <c r="E174" i="9" s="1"/>
  <c r="B174" i="9" s="1"/>
  <c r="L228" i="9"/>
  <c r="F228" i="9" s="1"/>
  <c r="G198" i="9"/>
  <c r="E198" i="9" s="1"/>
  <c r="B198" i="9" s="1"/>
  <c r="G194" i="9"/>
  <c r="E194" i="9" s="1"/>
  <c r="B194" i="9" s="1"/>
  <c r="G190" i="9"/>
  <c r="E190" i="9" s="1"/>
  <c r="B190" i="9" s="1"/>
  <c r="G186" i="9"/>
  <c r="E186" i="9" s="1"/>
  <c r="B186" i="9" s="1"/>
  <c r="G182" i="9"/>
  <c r="E182" i="9" s="1"/>
  <c r="B182" i="9" s="1"/>
  <c r="G224" i="9"/>
  <c r="E224" i="9" s="1"/>
  <c r="B224" i="9" s="1"/>
  <c r="G220" i="9"/>
  <c r="E220" i="9" s="1"/>
  <c r="B220" i="9" s="1"/>
  <c r="G216" i="9"/>
  <c r="E216" i="9" s="1"/>
  <c r="B216" i="9" s="1"/>
  <c r="G206" i="9"/>
  <c r="E206" i="9" s="1"/>
  <c r="B206" i="9" s="1"/>
  <c r="G204" i="9"/>
  <c r="E204" i="9" s="1"/>
  <c r="B204" i="9" s="1"/>
  <c r="G202" i="9"/>
  <c r="E202" i="9" s="1"/>
  <c r="B202" i="9" s="1"/>
  <c r="G199" i="9"/>
  <c r="E199" i="9" s="1"/>
  <c r="B199" i="9" s="1"/>
  <c r="G195" i="9"/>
  <c r="E195" i="9" s="1"/>
  <c r="B195" i="9" s="1"/>
  <c r="G191" i="9"/>
  <c r="E191" i="9" s="1"/>
  <c r="B191" i="9" s="1"/>
  <c r="G187" i="9"/>
  <c r="E187" i="9" s="1"/>
  <c r="B187" i="9" s="1"/>
  <c r="G183" i="9"/>
  <c r="E183" i="9" s="1"/>
  <c r="B183" i="9" s="1"/>
  <c r="I10" i="9"/>
  <c r="E90" i="9"/>
  <c r="B90" i="9" s="1"/>
  <c r="E98" i="9"/>
  <c r="B98" i="9" s="1"/>
  <c r="E106" i="9"/>
  <c r="B106" i="9" s="1"/>
  <c r="E114" i="9"/>
  <c r="B114" i="9" s="1"/>
  <c r="B120" i="9"/>
  <c r="E122" i="9"/>
  <c r="B122" i="9" s="1"/>
  <c r="E130" i="9"/>
  <c r="B130" i="9" s="1"/>
  <c r="B136" i="9"/>
  <c r="B144" i="9"/>
  <c r="B152" i="9"/>
  <c r="B164" i="9"/>
  <c r="H180" i="9"/>
  <c r="G188" i="9"/>
  <c r="E188" i="9" s="1"/>
  <c r="B188" i="9" s="1"/>
  <c r="G196" i="9"/>
  <c r="E196" i="9" s="1"/>
  <c r="B196" i="9" s="1"/>
  <c r="B232" i="9"/>
  <c r="F243" i="9"/>
  <c r="B243" i="9" s="1"/>
  <c r="B248" i="9"/>
  <c r="F259" i="9"/>
  <c r="B259" i="9" s="1"/>
  <c r="E332" i="9"/>
  <c r="B332" i="9" s="1"/>
  <c r="B229" i="9"/>
  <c r="B230" i="9"/>
  <c r="B245" i="9"/>
  <c r="B246" i="9"/>
  <c r="B261" i="9"/>
  <c r="B262" i="9"/>
  <c r="B270" i="9"/>
  <c r="B278" i="9"/>
  <c r="B286" i="9"/>
  <c r="E307" i="9"/>
  <c r="B307" i="9" s="1"/>
  <c r="B244" i="9"/>
  <c r="B252" i="9"/>
  <c r="B260" i="9"/>
  <c r="B304" i="9"/>
  <c r="B313" i="9"/>
  <c r="B228" i="9"/>
  <c r="F234" i="9"/>
  <c r="B234" i="9" s="1"/>
  <c r="F242" i="9"/>
  <c r="B242" i="9" s="1"/>
  <c r="F250" i="9"/>
  <c r="B250" i="9" s="1"/>
  <c r="F258" i="9"/>
  <c r="B258" i="9" s="1"/>
  <c r="B264" i="9"/>
  <c r="B265" i="9"/>
  <c r="B268" i="9"/>
  <c r="B269" i="9"/>
  <c r="B272" i="9"/>
  <c r="B273" i="9"/>
  <c r="B276" i="9"/>
  <c r="B277" i="9"/>
  <c r="B280" i="9"/>
  <c r="B281" i="9"/>
  <c r="B284" i="9"/>
  <c r="B285" i="9"/>
  <c r="B288" i="9"/>
  <c r="B289" i="9"/>
  <c r="B292" i="9"/>
  <c r="E312" i="9"/>
  <c r="B312" i="9" s="1"/>
  <c r="H1628" i="1" l="1"/>
  <c r="D45" i="8"/>
  <c r="H1583" i="1"/>
  <c r="D44" i="8"/>
  <c r="D1538" i="1"/>
  <c r="I33" i="3"/>
  <c r="C1278" i="1"/>
  <c r="H1278" i="1" s="1"/>
  <c r="D251" i="5"/>
  <c r="C1255" i="1" s="1"/>
  <c r="G1278" i="1"/>
  <c r="H1264" i="1"/>
  <c r="E251" i="5"/>
  <c r="E315" i="9"/>
  <c r="B315" i="9" s="1"/>
  <c r="E69" i="5"/>
  <c r="I23" i="3" s="1"/>
  <c r="G1152" i="1"/>
  <c r="E7" i="5"/>
  <c r="D1012" i="1" s="1"/>
  <c r="H369" i="1"/>
  <c r="H265" i="1"/>
  <c r="H258" i="1"/>
  <c r="E180" i="9"/>
  <c r="B180" i="9" s="1"/>
  <c r="H25" i="3"/>
  <c r="E6" i="4"/>
  <c r="D3" i="1"/>
  <c r="F648" i="4"/>
  <c r="F522" i="4"/>
  <c r="C516" i="1"/>
  <c r="F202" i="4"/>
  <c r="C198" i="1"/>
  <c r="F106" i="4"/>
  <c r="C102" i="1"/>
  <c r="H642" i="1"/>
  <c r="F89" i="6"/>
  <c r="C1485" i="1"/>
  <c r="I30" i="3"/>
  <c r="D1510" i="1"/>
  <c r="F430" i="4"/>
  <c r="C424" i="1"/>
  <c r="D424" i="1"/>
  <c r="F7" i="4"/>
  <c r="D6" i="4"/>
  <c r="C3" i="1"/>
  <c r="F354" i="4"/>
  <c r="C349" i="1"/>
  <c r="F255" i="5"/>
  <c r="C1259" i="1"/>
  <c r="F134" i="4"/>
  <c r="C130" i="1"/>
  <c r="D152" i="4"/>
  <c r="F647" i="4"/>
  <c r="C641" i="1"/>
  <c r="F119" i="5"/>
  <c r="C1124" i="1"/>
  <c r="H336" i="9"/>
  <c r="E336" i="9" s="1"/>
  <c r="B336" i="9" s="1"/>
  <c r="F178" i="5"/>
  <c r="E177" i="5"/>
  <c r="F177" i="5" s="1"/>
  <c r="D1182" i="1"/>
  <c r="F140" i="4"/>
  <c r="C136" i="1"/>
  <c r="F164" i="4"/>
  <c r="C160" i="1"/>
  <c r="E152" i="4"/>
  <c r="D149" i="1"/>
  <c r="H24" i="9"/>
  <c r="E24" i="9" s="1"/>
  <c r="G1300" i="1"/>
  <c r="H1486" i="1"/>
  <c r="G1486" i="1"/>
  <c r="G460" i="1"/>
  <c r="I28" i="3"/>
  <c r="D1431" i="1"/>
  <c r="F35" i="6"/>
  <c r="H28" i="3"/>
  <c r="C1431" i="1"/>
  <c r="F571" i="4"/>
  <c r="C565" i="1"/>
  <c r="D355" i="1"/>
  <c r="D176" i="5"/>
  <c r="H24" i="3"/>
  <c r="C1181" i="1"/>
  <c r="F12" i="5"/>
  <c r="D7" i="5"/>
  <c r="C1017" i="1"/>
  <c r="D141" i="6"/>
  <c r="F5" i="6"/>
  <c r="H27" i="3"/>
  <c r="C1401" i="1"/>
  <c r="E310" i="9"/>
  <c r="B310" i="9" s="1"/>
  <c r="F88" i="5"/>
  <c r="C1093" i="1"/>
  <c r="G346" i="9"/>
  <c r="E346" i="9" s="1"/>
  <c r="H33" i="3"/>
  <c r="C1538" i="1"/>
  <c r="E141" i="6"/>
  <c r="G348" i="9" s="1"/>
  <c r="E348" i="9" s="1"/>
  <c r="I27" i="3"/>
  <c r="D1401" i="1"/>
  <c r="F70" i="5"/>
  <c r="D69" i="5"/>
  <c r="C1075" i="1"/>
  <c r="F147" i="5"/>
  <c r="D535" i="4"/>
  <c r="D639" i="4" s="1"/>
  <c r="F536" i="4"/>
  <c r="C530" i="1"/>
  <c r="I22" i="3"/>
  <c r="E535" i="4"/>
  <c r="D530" i="1"/>
  <c r="F360" i="4"/>
  <c r="C355" i="1"/>
  <c r="F273" i="4"/>
  <c r="C269" i="1"/>
  <c r="F82" i="4"/>
  <c r="C78" i="1"/>
  <c r="F321" i="4"/>
  <c r="D308" i="4"/>
  <c r="C316" i="1"/>
  <c r="G339" i="9"/>
  <c r="E339" i="9" s="1"/>
  <c r="B339" i="9" s="1"/>
  <c r="F219" i="5"/>
  <c r="C1223" i="1"/>
  <c r="F491" i="4"/>
  <c r="C485" i="1"/>
  <c r="I1575" i="1"/>
  <c r="F230" i="4"/>
  <c r="C226" i="1"/>
  <c r="F125" i="4"/>
  <c r="D121" i="1"/>
  <c r="F49" i="4"/>
  <c r="C45" i="1"/>
  <c r="I1543" i="1"/>
  <c r="E308" i="4"/>
  <c r="D304" i="1"/>
  <c r="G343" i="9" l="1"/>
  <c r="E343" i="9" s="1"/>
  <c r="B343" i="9" s="1"/>
  <c r="I40" i="3"/>
  <c r="C1622" i="1"/>
  <c r="K1481" i="9"/>
  <c r="C1621" i="1"/>
  <c r="H1621" i="1" s="1"/>
  <c r="I39" i="3"/>
  <c r="G344" i="9"/>
  <c r="E344" i="9" s="1"/>
  <c r="B344" i="9" s="1"/>
  <c r="F251" i="5"/>
  <c r="D1255" i="1"/>
  <c r="G1255" i="1" s="1"/>
  <c r="I25" i="3"/>
  <c r="E6" i="5"/>
  <c r="D1074" i="1"/>
  <c r="F639" i="4"/>
  <c r="C633" i="1"/>
  <c r="D1011" i="1"/>
  <c r="F141" i="6"/>
  <c r="H31" i="3"/>
  <c r="C1537" i="1"/>
  <c r="E176" i="5"/>
  <c r="D1180" i="1" s="1"/>
  <c r="I24" i="3"/>
  <c r="D1181" i="1"/>
  <c r="G1181" i="1" s="1"/>
  <c r="H19" i="9"/>
  <c r="E19" i="9" s="1"/>
  <c r="B19" i="9" s="1"/>
  <c r="H130" i="1"/>
  <c r="G130" i="1"/>
  <c r="G349" i="1"/>
  <c r="H349" i="1"/>
  <c r="H102" i="1"/>
  <c r="G102" i="1"/>
  <c r="G516" i="1"/>
  <c r="H516" i="1"/>
  <c r="E422" i="4"/>
  <c r="I17" i="3"/>
  <c r="D2" i="1"/>
  <c r="E417" i="4"/>
  <c r="D412" i="1" s="1"/>
  <c r="D303" i="1"/>
  <c r="B24" i="9"/>
  <c r="G485" i="1"/>
  <c r="H485" i="1"/>
  <c r="E640" i="4"/>
  <c r="D634" i="1" s="1"/>
  <c r="D529" i="1"/>
  <c r="G530" i="1"/>
  <c r="H530" i="1"/>
  <c r="E347" i="9"/>
  <c r="B348" i="9"/>
  <c r="H1181" i="1"/>
  <c r="H149" i="1"/>
  <c r="G149" i="1"/>
  <c r="H136" i="1"/>
  <c r="G136" i="1"/>
  <c r="G641" i="1"/>
  <c r="H641" i="1"/>
  <c r="H1485" i="1"/>
  <c r="G1485" i="1"/>
  <c r="H1255" i="1"/>
  <c r="H121" i="1"/>
  <c r="G121" i="1"/>
  <c r="H45" i="1"/>
  <c r="G45" i="1"/>
  <c r="H78" i="1"/>
  <c r="G78" i="1"/>
  <c r="G355" i="1"/>
  <c r="H355" i="1"/>
  <c r="H1075" i="1"/>
  <c r="G1075" i="1"/>
  <c r="B346" i="9"/>
  <c r="E345" i="9"/>
  <c r="I10" i="3" s="1"/>
  <c r="H1401" i="1"/>
  <c r="G1401" i="1"/>
  <c r="H304" i="1"/>
  <c r="G304" i="1"/>
  <c r="H226" i="1"/>
  <c r="G226" i="1"/>
  <c r="H316" i="1"/>
  <c r="G316" i="1"/>
  <c r="F69" i="5"/>
  <c r="H23" i="3"/>
  <c r="C1074" i="1"/>
  <c r="I31" i="3"/>
  <c r="D1537" i="1"/>
  <c r="H9" i="3" s="1"/>
  <c r="H1093" i="1"/>
  <c r="G1093" i="1"/>
  <c r="H1017" i="1"/>
  <c r="G1017" i="1"/>
  <c r="E418" i="4"/>
  <c r="D413" i="1" s="1"/>
  <c r="E299" i="4"/>
  <c r="E300" i="4" s="1"/>
  <c r="D296" i="1" s="1"/>
  <c r="I18" i="3"/>
  <c r="D148" i="1"/>
  <c r="H1259" i="1"/>
  <c r="G1259" i="1"/>
  <c r="H3" i="1"/>
  <c r="G3" i="1"/>
  <c r="E639" i="4"/>
  <c r="D633" i="1" s="1"/>
  <c r="H1510" i="1"/>
  <c r="G1510" i="1"/>
  <c r="H198" i="1"/>
  <c r="G198" i="1"/>
  <c r="H1223" i="1"/>
  <c r="G1223" i="1"/>
  <c r="F308" i="4"/>
  <c r="D417" i="4"/>
  <c r="C303" i="1"/>
  <c r="H269" i="1"/>
  <c r="G269" i="1"/>
  <c r="D418" i="4"/>
  <c r="F535" i="4"/>
  <c r="D640" i="4"/>
  <c r="C529" i="1"/>
  <c r="H1538" i="1"/>
  <c r="G1538" i="1"/>
  <c r="F7" i="5"/>
  <c r="D6" i="5"/>
  <c r="H22" i="3"/>
  <c r="C1012" i="1"/>
  <c r="C1180" i="1"/>
  <c r="G565" i="1"/>
  <c r="H565" i="1"/>
  <c r="H1431" i="1"/>
  <c r="G1431" i="1"/>
  <c r="H160" i="1"/>
  <c r="G160" i="1"/>
  <c r="G1182" i="1"/>
  <c r="H1182" i="1"/>
  <c r="H1124" i="1"/>
  <c r="G1124" i="1"/>
  <c r="D299" i="4"/>
  <c r="F152" i="4"/>
  <c r="H18" i="3"/>
  <c r="C148" i="1"/>
  <c r="D422" i="4"/>
  <c r="D300" i="4"/>
  <c r="F6" i="4"/>
  <c r="H17" i="3"/>
  <c r="C2" i="1"/>
  <c r="G424" i="1"/>
  <c r="H424" i="1"/>
  <c r="G1622" i="1" l="1"/>
  <c r="H1622" i="1"/>
  <c r="G1621" i="1"/>
  <c r="E342" i="9"/>
  <c r="H11" i="3"/>
  <c r="K3" i="9"/>
  <c r="I9" i="3"/>
  <c r="H2" i="1"/>
  <c r="G2" i="1"/>
  <c r="F422" i="4"/>
  <c r="D643" i="4"/>
  <c r="C417" i="1"/>
  <c r="H1180" i="1"/>
  <c r="G1180" i="1"/>
  <c r="F640" i="4"/>
  <c r="C634" i="1"/>
  <c r="D423" i="4"/>
  <c r="D301" i="4"/>
  <c r="F299" i="4"/>
  <c r="C295" i="1"/>
  <c r="F176" i="5"/>
  <c r="H303" i="1"/>
  <c r="G303" i="1"/>
  <c r="E423" i="4"/>
  <c r="E424" i="4" s="1"/>
  <c r="D419" i="1" s="1"/>
  <c r="E301" i="4"/>
  <c r="D297" i="1" s="1"/>
  <c r="D295" i="1"/>
  <c r="H1074" i="1"/>
  <c r="G1074" i="1"/>
  <c r="H1537" i="1"/>
  <c r="G1537" i="1"/>
  <c r="H299" i="9"/>
  <c r="H148" i="1"/>
  <c r="G148" i="1"/>
  <c r="H1012" i="1"/>
  <c r="G1012" i="1"/>
  <c r="F418" i="4"/>
  <c r="C413" i="1"/>
  <c r="F417" i="4"/>
  <c r="C412" i="1"/>
  <c r="G633" i="1"/>
  <c r="H633" i="1"/>
  <c r="G299" i="9"/>
  <c r="G306" i="9"/>
  <c r="E306" i="9" s="1"/>
  <c r="B306" i="9" s="1"/>
  <c r="F6" i="5"/>
  <c r="C1011" i="1"/>
  <c r="F300" i="4"/>
  <c r="C296" i="1"/>
  <c r="G529" i="1"/>
  <c r="H529" i="1"/>
  <c r="E643" i="4"/>
  <c r="D417" i="1"/>
  <c r="I11" i="3" l="1"/>
  <c r="N3" i="9"/>
  <c r="E299" i="9"/>
  <c r="B299" i="9" s="1"/>
  <c r="G20" i="9"/>
  <c r="D644" i="4"/>
  <c r="D425" i="4"/>
  <c r="F423" i="4"/>
  <c r="C418" i="1"/>
  <c r="E425" i="4"/>
  <c r="D420" i="1" s="1"/>
  <c r="E644" i="4"/>
  <c r="E645" i="4" s="1"/>
  <c r="D418" i="1"/>
  <c r="H20" i="9"/>
  <c r="H295" i="1"/>
  <c r="G295" i="1"/>
  <c r="F301" i="4"/>
  <c r="C297" i="1"/>
  <c r="D645" i="4"/>
  <c r="F643" i="4"/>
  <c r="C637" i="1"/>
  <c r="H296" i="1"/>
  <c r="G296" i="1"/>
  <c r="G412" i="1"/>
  <c r="H412" i="1"/>
  <c r="D637" i="1"/>
  <c r="D424" i="4"/>
  <c r="H8" i="3"/>
  <c r="H1011" i="1"/>
  <c r="G1011" i="1"/>
  <c r="G413" i="1"/>
  <c r="H413" i="1"/>
  <c r="G634" i="1"/>
  <c r="H634" i="1"/>
  <c r="G417" i="1"/>
  <c r="H417" i="1"/>
  <c r="D639" i="1" l="1"/>
  <c r="F425" i="4"/>
  <c r="C420" i="1"/>
  <c r="H297" i="1"/>
  <c r="G297" i="1"/>
  <c r="G418" i="1"/>
  <c r="H418" i="1"/>
  <c r="E20" i="9"/>
  <c r="B20" i="9" s="1"/>
  <c r="M3" i="9"/>
  <c r="E646" i="4"/>
  <c r="D638" i="1"/>
  <c r="F424" i="4"/>
  <c r="C419" i="1"/>
  <c r="D649" i="4"/>
  <c r="F645" i="4"/>
  <c r="C639" i="1"/>
  <c r="D646" i="4"/>
  <c r="F644" i="4"/>
  <c r="C638" i="1"/>
  <c r="G637" i="1"/>
  <c r="H637" i="1"/>
  <c r="F649" i="4" l="1"/>
  <c r="H19" i="3"/>
  <c r="C643" i="1"/>
  <c r="E650" i="4"/>
  <c r="D640" i="1"/>
  <c r="G420" i="1"/>
  <c r="H420" i="1"/>
  <c r="D650" i="4"/>
  <c r="F646" i="4"/>
  <c r="C640" i="1"/>
  <c r="G419" i="1"/>
  <c r="H419" i="1"/>
  <c r="G639" i="1"/>
  <c r="H639" i="1"/>
  <c r="H334" i="9"/>
  <c r="G334" i="9"/>
  <c r="G638" i="1"/>
  <c r="H638" i="1"/>
  <c r="E649" i="4"/>
  <c r="E334" i="9" l="1"/>
  <c r="E298" i="9" s="1"/>
  <c r="I8" i="3" s="1"/>
  <c r="F650" i="4"/>
  <c r="H20" i="3"/>
  <c r="C644" i="1"/>
  <c r="I20" i="3"/>
  <c r="D644" i="1"/>
  <c r="G297" i="9"/>
  <c r="E297" i="9" s="1"/>
  <c r="B297" i="9" s="1"/>
  <c r="D643" i="1"/>
  <c r="G643" i="1" s="1"/>
  <c r="I19" i="3"/>
  <c r="G640" i="1"/>
  <c r="H640" i="1"/>
  <c r="B334" i="9" l="1"/>
  <c r="H643" i="1"/>
  <c r="H7" i="3"/>
  <c r="J3" i="9" s="1"/>
  <c r="G644" i="1"/>
  <c r="H644" i="1"/>
  <c r="G295" i="9" l="1"/>
  <c r="L293" i="9"/>
  <c r="F293" i="9" s="1"/>
  <c r="H295" i="9"/>
  <c r="H18" i="9"/>
  <c r="G18" i="9"/>
  <c r="M16" i="9"/>
  <c r="K13" i="9"/>
  <c r="J10" i="9"/>
  <c r="I7" i="9"/>
  <c r="K9" i="9"/>
  <c r="J6" i="9"/>
  <c r="G22" i="9"/>
  <c r="L15" i="9"/>
  <c r="K5" i="9"/>
  <c r="I11" i="9"/>
  <c r="G21" i="9"/>
  <c r="H17" i="9"/>
  <c r="G17" i="9"/>
  <c r="K10" i="9"/>
  <c r="G16" i="9"/>
  <c r="H21" i="9"/>
  <c r="I5" i="9"/>
  <c r="K11" i="9"/>
  <c r="H16" i="9"/>
  <c r="I6" i="9"/>
  <c r="K12" i="9"/>
  <c r="K8" i="9"/>
  <c r="J13" i="9"/>
  <c r="J8" i="9"/>
  <c r="H15" i="9"/>
  <c r="M15" i="9"/>
  <c r="J5" i="9"/>
  <c r="L16" i="9"/>
  <c r="K6" i="9"/>
  <c r="J11" i="9"/>
  <c r="I17" i="9"/>
  <c r="H22" i="9"/>
  <c r="K7" i="9"/>
  <c r="J12" i="9"/>
  <c r="J17" i="9"/>
  <c r="J7" i="9"/>
  <c r="J9" i="9"/>
  <c r="I8" i="9"/>
  <c r="G15" i="9"/>
  <c r="I12" i="9"/>
  <c r="I13" i="9"/>
  <c r="I9" i="9"/>
  <c r="E10" i="9" l="1"/>
  <c r="B10" i="9" s="1"/>
  <c r="F16" i="9"/>
  <c r="E15" i="9"/>
  <c r="E21" i="9"/>
  <c r="B21" i="9" s="1"/>
  <c r="E22" i="9"/>
  <c r="B22" i="9" s="1"/>
  <c r="E9" i="9"/>
  <c r="B9" i="9" s="1"/>
  <c r="E8" i="9"/>
  <c r="B8" i="9" s="1"/>
  <c r="E16" i="9"/>
  <c r="E5" i="9"/>
  <c r="E17" i="9"/>
  <c r="B17" i="9" s="1"/>
  <c r="B293" i="9"/>
  <c r="F23" i="9"/>
  <c r="E11" i="9"/>
  <c r="B11" i="9" s="1"/>
  <c r="E13" i="9"/>
  <c r="B13" i="9" s="1"/>
  <c r="E12" i="9"/>
  <c r="B12" i="9" s="1"/>
  <c r="E6" i="9"/>
  <c r="B6" i="9" s="1"/>
  <c r="F15" i="9"/>
  <c r="E7" i="9"/>
  <c r="B7" i="9" s="1"/>
  <c r="E18" i="9"/>
  <c r="B18" i="9" s="1"/>
  <c r="E295" i="9"/>
  <c r="B16" i="9" l="1"/>
  <c r="F14" i="9"/>
  <c r="F3" i="9" s="1"/>
  <c r="E4" i="9"/>
  <c r="B5" i="9"/>
  <c r="B295" i="9"/>
  <c r="E23" i="9"/>
  <c r="I7" i="3" s="1"/>
  <c r="E14" i="9"/>
  <c r="I13" i="3" s="1"/>
  <c r="B15" i="9"/>
  <c r="E3" i="9" l="1"/>
</calcChain>
</file>

<file path=xl/sharedStrings.xml><?xml version="1.0" encoding="utf-8"?>
<sst xmlns="http://schemas.openxmlformats.org/spreadsheetml/2006/main" count="4733" uniqueCount="3657">
  <si>
    <t>Obveznik:</t>
  </si>
  <si>
    <t>29935 - OPĆINA PRIMORSKI DOLAC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</si>
  <si>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</si>
  <si>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</si>
  <si>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</si>
  <si>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</si>
  <si>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</si>
  <si>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</si>
  <si>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</si>
  <si>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</si>
  <si>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</si>
  <si>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</si>
  <si>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</si>
  <si>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</si>
  <si>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</si>
  <si>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</si>
  <si>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</si>
  <si>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</si>
  <si>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</si>
  <si>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</si>
  <si>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</si>
  <si>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</si>
  <si>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</si>
  <si>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</si>
  <si>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</si>
  <si>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</si>
  <si>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</si>
  <si>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</si>
  <si>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</si>
  <si>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</si>
  <si>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</si>
  <si>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</si>
  <si>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</si>
  <si>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</si>
  <si>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</si>
  <si>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</si>
  <si>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</si>
  <si>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</si>
  <si>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</si>
  <si>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</si>
  <si>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</si>
  <si>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</si>
  <si>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</si>
  <si>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</si>
  <si>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</si>
  <si>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</si>
  <si>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</si>
  <si>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</si>
  <si>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</si>
  <si>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</si>
  <si>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</si>
  <si>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</si>
  <si>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</si>
  <si>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</si>
  <si>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</si>
  <si>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</si>
  <si>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</si>
  <si>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</si>
  <si>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</si>
  <si>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</si>
  <si>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</si>
  <si>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</si>
  <si>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</si>
  <si>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</si>
  <si>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</si>
  <si>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</si>
  <si>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</si>
  <si>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</si>
  <si>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</si>
  <si>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</si>
  <si>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</si>
  <si>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</si>
  <si>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</si>
  <si>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</si>
  <si>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</si>
  <si>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</si>
  <si>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</si>
  <si>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</si>
  <si>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</si>
  <si>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</si>
  <si>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</si>
  <si>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</si>
  <si>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</si>
  <si>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</si>
  <si>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</si>
  <si>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</si>
  <si>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</si>
  <si>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</si>
  <si>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</si>
  <si>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</si>
  <si>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</si>
  <si>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</si>
  <si>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</si>
  <si>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</si>
  <si>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</si>
  <si>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</si>
  <si>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</si>
  <si>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</si>
  <si>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</si>
  <si>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</si>
  <si>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</si>
  <si>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</si>
  <si>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</si>
  <si>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</si>
  <si>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</si>
  <si>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</si>
  <si>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</si>
  <si>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</si>
  <si>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</si>
  <si>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</si>
  <si>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</si>
  <si>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</si>
  <si>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</si>
  <si>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</si>
  <si>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</si>
  <si>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</si>
  <si>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</si>
  <si>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</si>
  <si>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</si>
  <si>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</si>
  <si>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</si>
  <si>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</si>
  <si>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</si>
  <si>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</si>
  <si>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</si>
  <si>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</si>
  <si>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</si>
  <si>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</si>
  <si>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</si>
  <si>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</si>
  <si>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</si>
  <si>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</si>
  <si>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</si>
  <si>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</si>
  <si>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</si>
  <si>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</si>
  <si>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</si>
  <si>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</si>
  <si>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</si>
  <si>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</si>
  <si>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</si>
  <si>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</si>
  <si>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</si>
  <si>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</si>
  <si>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</si>
  <si>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</si>
  <si>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</si>
  <si>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</si>
  <si>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</si>
  <si>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</si>
  <si>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</si>
  <si>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</si>
  <si>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</si>
  <si>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</si>
  <si>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</si>
  <si>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</si>
  <si>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</si>
  <si>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</si>
  <si>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</si>
  <si>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</si>
  <si>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</si>
  <si>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</si>
  <si>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</si>
  <si>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</si>
  <si>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</si>
  <si>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</si>
  <si>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</si>
  <si>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</si>
  <si>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</si>
  <si>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</si>
  <si>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</si>
  <si>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</si>
  <si>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</si>
  <si>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</si>
  <si>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</si>
  <si>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</si>
  <si>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</si>
  <si>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</si>
  <si>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</si>
  <si>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</si>
  <si>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</si>
  <si>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</si>
  <si>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</si>
  <si>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</si>
  <si>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</si>
  <si>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</si>
  <si>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</si>
  <si>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</si>
  <si>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</si>
  <si>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</si>
  <si>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</si>
  <si>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</si>
  <si>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</si>
  <si>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</si>
  <si>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</si>
  <si>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</si>
  <si>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</si>
  <si>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</si>
  <si>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</si>
  <si>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</si>
  <si>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</si>
  <si>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</si>
  <si>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</si>
  <si>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</si>
  <si>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</si>
  <si>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</si>
  <si>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</si>
  <si>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</si>
  <si>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</si>
  <si>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</si>
  <si>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</si>
  <si>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</si>
  <si>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</si>
  <si>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</si>
  <si>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</si>
  <si>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</si>
  <si>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</si>
  <si>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</si>
  <si>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</si>
  <si>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</si>
  <si>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</si>
  <si>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</si>
  <si>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</si>
  <si>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</si>
  <si>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</si>
  <si>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</si>
  <si>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</si>
  <si>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</si>
  <si>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</si>
  <si>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</si>
  <si>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</si>
  <si>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</si>
  <si>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</si>
  <si>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</si>
  <si>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</si>
  <si>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</si>
  <si>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</si>
  <si>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</si>
  <si>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</si>
  <si>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</si>
  <si>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</si>
  <si>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</si>
  <si>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</si>
  <si>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</si>
  <si>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</si>
  <si>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</si>
  <si>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</si>
  <si>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</si>
  <si>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</si>
  <si>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</si>
  <si>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</si>
  <si>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</si>
  <si>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</si>
  <si>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</si>
  <si>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</si>
  <si>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</si>
  <si>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</si>
  <si>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</si>
  <si>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</si>
  <si>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</si>
  <si>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</si>
  <si>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</si>
  <si>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</si>
  <si>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</si>
  <si>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</si>
  <si>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</si>
  <si>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</si>
  <si>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</si>
  <si>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</si>
  <si>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</si>
  <si>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</si>
  <si>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</si>
  <si>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</si>
  <si>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</si>
  <si>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</si>
  <si>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</si>
  <si>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</si>
  <si>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</si>
  <si>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</si>
  <si>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</si>
  <si>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</si>
  <si>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</si>
  <si>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</si>
  <si>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</si>
  <si>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</si>
  <si>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</si>
  <si>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</si>
  <si>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</si>
  <si>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</si>
  <si>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</si>
  <si>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</si>
  <si>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</si>
  <si>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</si>
  <si>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</si>
  <si>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</si>
  <si>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</si>
  <si>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</si>
  <si>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</si>
  <si>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</si>
  <si>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</si>
  <si>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</si>
  <si>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</si>
  <si>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</si>
  <si>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</si>
  <si>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</si>
  <si>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</si>
  <si>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</si>
  <si>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</si>
  <si>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</si>
  <si>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</si>
  <si>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</si>
  <si>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</si>
  <si>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</si>
  <si>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</si>
  <si>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</si>
  <si>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</si>
  <si>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</si>
  <si>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</si>
  <si>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</si>
  <si>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</si>
  <si>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</si>
  <si>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</si>
  <si>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</si>
  <si>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</si>
  <si>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</si>
  <si>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</si>
  <si>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</si>
  <si>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</si>
  <si>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</si>
  <si>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</si>
  <si>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</si>
  <si>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</si>
  <si>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</si>
  <si>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</si>
  <si>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</si>
  <si>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</si>
  <si>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</si>
  <si>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</si>
  <si>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</si>
  <si>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</si>
  <si>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</si>
  <si>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</si>
  <si>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</si>
  <si>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</si>
  <si>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</si>
  <si>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</si>
  <si>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</si>
  <si>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</si>
  <si>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</si>
  <si>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</si>
  <si>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</si>
  <si>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</si>
  <si>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</si>
  <si>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</si>
  <si>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</si>
  <si>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</si>
  <si>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</si>
  <si>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</si>
  <si>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</si>
  <si>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</si>
  <si>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</si>
  <si>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</si>
  <si>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</si>
  <si>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</si>
  <si>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</si>
  <si>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</si>
  <si>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</si>
  <si>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</si>
  <si>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</si>
  <si>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</si>
  <si>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</si>
  <si>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</si>
  <si>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</si>
  <si>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</si>
  <si>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</si>
  <si>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</si>
  <si>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</si>
  <si>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</si>
  <si>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</si>
  <si>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</si>
  <si>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</si>
  <si>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</si>
  <si>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</si>
  <si>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</si>
  <si>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</si>
  <si>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</si>
  <si>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</si>
  <si>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</si>
  <si>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</si>
  <si>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</si>
  <si>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</si>
  <si>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</si>
  <si>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</si>
  <si>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</si>
  <si>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</si>
  <si>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</si>
  <si>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</si>
  <si>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</si>
  <si>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</si>
  <si>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</si>
  <si>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</si>
  <si>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</si>
  <si>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</si>
  <si>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</si>
  <si>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</si>
  <si>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</si>
  <si>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</si>
  <si>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</si>
  <si>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</si>
  <si>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</si>
  <si>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</si>
  <si>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</si>
  <si>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</si>
  <si>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</si>
  <si>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</si>
  <si>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</si>
  <si>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</si>
  <si>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</si>
  <si>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</si>
  <si>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</si>
  <si>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</si>
  <si>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</si>
  <si>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</si>
  <si>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</si>
  <si>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</si>
  <si>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</si>
  <si>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</si>
  <si>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</si>
  <si>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</si>
  <si>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</si>
  <si>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</si>
  <si>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</si>
  <si>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</si>
  <si>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</si>
  <si>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</si>
  <si>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</si>
  <si>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</si>
  <si>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</si>
  <si>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</si>
  <si>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</si>
  <si>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</si>
  <si>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</si>
  <si>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</si>
  <si>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</si>
  <si>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</si>
  <si>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</si>
  <si>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</si>
  <si>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</si>
  <si>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</si>
  <si>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</si>
  <si>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</si>
  <si>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</si>
  <si>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</si>
  <si>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</si>
  <si>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</si>
  <si>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</si>
  <si>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</si>
  <si>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</si>
  <si>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</si>
  <si>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</si>
  <si>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</si>
  <si>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</si>
  <si>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</si>
  <si>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</si>
  <si>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</si>
  <si>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</si>
  <si>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</si>
  <si>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</si>
  <si>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</si>
  <si>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</si>
  <si>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</si>
  <si>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</si>
  <si>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</si>
  <si>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</si>
  <si>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</si>
  <si>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</si>
  <si>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</si>
  <si>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</si>
  <si>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</si>
  <si>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</si>
  <si>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</si>
  <si>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</si>
  <si>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</si>
  <si>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</si>
  <si>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</si>
  <si>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</si>
  <si>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</si>
  <si>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</si>
  <si>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</si>
  <si>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</si>
  <si>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</si>
  <si>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</si>
  <si>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</si>
  <si>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</si>
  <si>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</si>
  <si>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</si>
  <si>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</si>
  <si>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</si>
  <si>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</si>
  <si>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</si>
  <si>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</si>
  <si>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</si>
  <si>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</si>
  <si>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</si>
  <si>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</si>
  <si>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</si>
  <si>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</si>
  <si>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</si>
  <si>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</si>
  <si>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</si>
  <si>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</si>
  <si>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</si>
  <si>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</si>
  <si>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</si>
  <si>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</si>
  <si>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</si>
  <si>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</si>
  <si>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</si>
  <si>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</si>
  <si>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</si>
  <si>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</si>
  <si>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</si>
  <si>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</si>
  <si>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</si>
  <si>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</si>
  <si>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</si>
  <si>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</si>
  <si>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</si>
  <si>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</si>
  <si>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</si>
  <si>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</si>
  <si>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</si>
  <si>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</si>
  <si>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</si>
  <si>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</si>
  <si>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</si>
  <si>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</si>
  <si>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</si>
  <si>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</si>
  <si>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</si>
  <si>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</si>
  <si>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</si>
  <si>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</si>
  <si>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</si>
  <si>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</si>
  <si>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</si>
  <si>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</si>
  <si>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</si>
  <si>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</si>
  <si>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</si>
  <si>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</si>
  <si>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</si>
  <si>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</si>
  <si>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</si>
  <si>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</si>
  <si>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</si>
  <si>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</si>
  <si>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</si>
  <si>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</si>
  <si>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</si>
  <si>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</si>
  <si>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</si>
  <si>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</si>
  <si>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</si>
  <si>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</si>
  <si>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</si>
  <si>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</si>
  <si>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</si>
  <si>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</si>
  <si>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</si>
  <si>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</si>
  <si>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</si>
  <si>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</si>
  <si>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</si>
  <si>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</si>
  <si>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</si>
  <si>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</si>
  <si>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</si>
  <si>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</si>
  <si>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</si>
  <si>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</si>
  <si>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</si>
  <si>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</si>
  <si>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</si>
  <si>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</si>
  <si>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</si>
  <si>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</si>
  <si>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</si>
  <si>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</si>
  <si>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</si>
  <si>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</si>
  <si>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</si>
  <si>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</si>
  <si>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</si>
  <si>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</si>
  <si>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</si>
  <si>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</si>
  <si>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</si>
  <si>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</si>
  <si>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</si>
  <si>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</si>
  <si>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</si>
  <si>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</si>
  <si>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</si>
  <si>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</si>
  <si>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</si>
  <si>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</si>
  <si>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</si>
  <si>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</si>
  <si>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</si>
  <si>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</si>
  <si>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</si>
  <si>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</si>
  <si>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</si>
  <si>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</si>
  <si>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</si>
  <si>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</si>
  <si>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</si>
  <si>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</si>
  <si>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</si>
  <si>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</si>
  <si>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</si>
  <si>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</si>
  <si>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</si>
  <si>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</si>
  <si>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</si>
  <si>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</si>
  <si>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</si>
  <si>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</si>
  <si>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</si>
  <si>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</si>
  <si>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</si>
  <si>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</si>
  <si>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</si>
  <si>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</si>
  <si>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</si>
  <si>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</si>
  <si>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</si>
  <si>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</si>
  <si>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</si>
  <si>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</si>
  <si>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</si>
  <si>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</si>
  <si>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</si>
  <si>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</si>
  <si>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</si>
  <si>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</si>
  <si>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</si>
  <si>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</si>
  <si>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</si>
  <si>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</si>
  <si>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</si>
  <si>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</si>
  <si>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</si>
  <si>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</si>
  <si>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</si>
  <si>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</si>
  <si>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</si>
  <si>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</si>
  <si>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</si>
  <si>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</si>
  <si>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</si>
  <si>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</si>
  <si>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</si>
  <si>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</si>
  <si>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</si>
  <si>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</si>
  <si>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</si>
  <si>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</si>
  <si>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</si>
  <si>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</si>
  <si>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</si>
  <si>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</si>
  <si>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</si>
  <si>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</si>
  <si>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</si>
  <si>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</si>
  <si>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</si>
  <si>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</si>
  <si>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</si>
  <si>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</si>
  <si>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</si>
  <si>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</si>
  <si>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</si>
  <si>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</si>
  <si>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</si>
  <si>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</si>
  <si>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</si>
  <si>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</si>
  <si>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</si>
  <si>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</si>
  <si>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</si>
  <si>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</si>
  <si>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</si>
  <si>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</si>
  <si>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</si>
  <si>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</si>
  <si>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</si>
  <si>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</si>
  <si>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</si>
  <si>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</si>
  <si>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</si>
  <si>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</si>
  <si>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</si>
  <si>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</si>
  <si>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</si>
  <si>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</si>
  <si>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</si>
  <si>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</si>
  <si>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</si>
  <si>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</si>
  <si>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</si>
  <si>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</si>
  <si>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</si>
  <si>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</si>
  <si>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</si>
  <si>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</si>
  <si>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</si>
  <si>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</si>
  <si>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</si>
  <si>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</si>
  <si>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</si>
  <si>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</si>
  <si>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</si>
  <si>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</si>
  <si>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</si>
  <si>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</si>
  <si>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</si>
  <si>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</si>
  <si>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</si>
  <si>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</si>
  <si>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</si>
  <si>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</si>
  <si>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</si>
  <si>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</si>
  <si>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</si>
  <si>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</si>
  <si>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</si>
  <si>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</si>
  <si>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</si>
  <si>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</si>
  <si>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</si>
  <si>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</si>
  <si>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</si>
  <si>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</si>
  <si>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</si>
  <si>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</si>
  <si>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</si>
  <si>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</si>
  <si>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</si>
  <si>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</si>
  <si>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</si>
  <si>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</si>
  <si>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</si>
  <si>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</si>
  <si>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</si>
  <si>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</si>
  <si>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</si>
  <si>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</si>
  <si>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</si>
  <si>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</si>
  <si>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</si>
  <si>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</si>
  <si>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</si>
  <si>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</si>
  <si>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</si>
  <si>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</si>
  <si>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</si>
  <si>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</si>
  <si>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</si>
  <si>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</si>
  <si>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</si>
  <si>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</si>
  <si>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</si>
  <si>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</si>
  <si>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</si>
  <si>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</si>
  <si>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</si>
  <si>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</si>
  <si>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</si>
  <si>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</si>
  <si>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</si>
  <si>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</si>
  <si>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</si>
  <si>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</si>
  <si>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</si>
  <si>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</si>
  <si>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</si>
  <si>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</si>
  <si>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</si>
  <si>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</si>
  <si>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</si>
  <si>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</si>
  <si>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</si>
  <si>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</si>
  <si>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</si>
  <si>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</si>
  <si>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</si>
  <si>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</si>
  <si>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</si>
  <si>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</si>
  <si>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</si>
  <si>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</si>
  <si>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</si>
  <si>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</si>
  <si>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</si>
  <si>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</si>
  <si>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</si>
  <si>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</si>
  <si>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</si>
  <si>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</si>
  <si>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</si>
  <si>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</si>
  <si>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</si>
  <si>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</si>
  <si>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</si>
  <si>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</si>
  <si>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</si>
  <si>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</si>
  <si>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</si>
  <si>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</si>
  <si>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</si>
  <si>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</si>
  <si>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</si>
  <si>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</si>
  <si>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</si>
  <si>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</si>
  <si>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</si>
  <si>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</si>
  <si>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</si>
  <si>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</si>
  <si>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</si>
  <si>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</si>
  <si>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</si>
  <si>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</si>
  <si>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</si>
  <si>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</si>
  <si>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</si>
  <si>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</si>
  <si>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</si>
  <si>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</si>
  <si>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</si>
  <si>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</si>
  <si>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</si>
  <si>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</si>
  <si>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</si>
  <si>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</si>
  <si>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</si>
  <si>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</si>
  <si>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</si>
  <si>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</si>
  <si>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</si>
  <si>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</si>
  <si>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</si>
  <si>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</si>
  <si>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</si>
  <si>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</si>
  <si>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</si>
  <si>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</si>
  <si>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</si>
  <si>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</si>
  <si>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</si>
  <si>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</si>
  <si>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</si>
  <si>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</si>
  <si>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</si>
  <si>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</si>
  <si>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</si>
  <si>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</si>
  <si>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</si>
  <si>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</si>
  <si>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</si>
  <si>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</si>
  <si>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</si>
  <si>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</si>
  <si>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</si>
  <si>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</si>
  <si>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</si>
  <si>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</si>
  <si>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</si>
  <si>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</si>
  <si>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</si>
  <si>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</si>
  <si>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</si>
  <si>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</si>
  <si>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</si>
  <si>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</si>
  <si>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</si>
  <si>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</si>
  <si>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</si>
  <si>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</si>
  <si>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</si>
  <si>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</si>
  <si>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</si>
  <si>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</si>
  <si>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</si>
  <si>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</si>
  <si>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</si>
  <si>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</si>
  <si>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</si>
  <si>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</si>
  <si>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</si>
  <si>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</si>
  <si>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</si>
  <si>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</si>
  <si>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</si>
  <si>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</si>
  <si>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</si>
  <si>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</si>
  <si>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</si>
  <si>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</si>
  <si>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</si>
  <si>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</si>
  <si>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</si>
  <si>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</si>
  <si>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</si>
  <si>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</si>
  <si>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</si>
  <si>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</si>
  <si>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</si>
  <si>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</si>
  <si>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</si>
  <si>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</si>
  <si>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</si>
  <si>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</si>
  <si>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</si>
  <si>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</si>
  <si>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</si>
  <si>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</si>
  <si>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</si>
  <si>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</si>
  <si>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</si>
  <si>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</si>
  <si>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</si>
  <si>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</si>
  <si>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</si>
  <si>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</si>
  <si>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</si>
  <si>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</si>
  <si>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</si>
  <si>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</si>
  <si>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</si>
  <si>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</si>
  <si>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</si>
  <si>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</si>
  <si>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</si>
  <si>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</si>
  <si>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</si>
  <si>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</si>
  <si>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</si>
  <si>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</si>
  <si>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</si>
  <si>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</si>
  <si>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</si>
  <si>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</si>
  <si>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</si>
  <si>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</si>
  <si>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</si>
  <si>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</si>
  <si>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</si>
  <si>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</si>
  <si>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</si>
  <si>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</si>
  <si>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</si>
  <si>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</si>
  <si>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</si>
  <si>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</si>
  <si>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</si>
  <si>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</si>
  <si>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</si>
  <si>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</si>
  <si>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</si>
  <si>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</si>
  <si>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</si>
  <si>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</si>
  <si>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</si>
  <si>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</si>
  <si>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</si>
  <si>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</si>
  <si>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</si>
  <si>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</si>
  <si>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</si>
  <si>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</si>
  <si>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</si>
  <si>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</si>
  <si>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</si>
  <si>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</si>
  <si>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</si>
  <si>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</si>
  <si>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</si>
  <si>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</si>
  <si>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</si>
  <si>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</si>
  <si>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</si>
  <si>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</si>
  <si>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</si>
  <si>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</si>
  <si>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</si>
  <si>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</si>
  <si>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</si>
  <si>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</si>
  <si>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</si>
  <si>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</si>
  <si>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</si>
  <si>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</si>
  <si>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</si>
  <si>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</si>
  <si>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</si>
  <si>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</si>
  <si>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</si>
  <si>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</si>
  <si>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</si>
  <si>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</si>
  <si>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</si>
  <si>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</si>
  <si>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</si>
  <si>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</si>
  <si>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</si>
  <si>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</si>
  <si>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</si>
  <si>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</si>
  <si>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</si>
  <si>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</si>
  <si>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</si>
  <si>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</si>
  <si>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</si>
  <si>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</si>
  <si>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</si>
  <si>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</si>
  <si>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</si>
  <si>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</si>
  <si>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</si>
  <si>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</si>
  <si>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</si>
  <si>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</si>
  <si>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</si>
  <si>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</si>
  <si>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</si>
  <si>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</si>
  <si>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</si>
  <si>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</si>
  <si>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</si>
  <si>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</si>
  <si>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</si>
  <si>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</si>
  <si>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</si>
  <si>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</si>
  <si>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</si>
  <si>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</si>
  <si>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</si>
  <si>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</si>
  <si>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</si>
  <si>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</si>
  <si>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</si>
  <si>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</si>
  <si>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</si>
  <si>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</si>
  <si>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</si>
  <si>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</si>
  <si>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</si>
  <si>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</si>
  <si>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</si>
  <si>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</si>
  <si>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</si>
  <si>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</si>
  <si>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</si>
  <si>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</si>
  <si>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</si>
  <si>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</si>
  <si>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</si>
  <si>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</si>
  <si>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</si>
  <si>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</si>
  <si>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</si>
  <si>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</si>
  <si>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</si>
  <si>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</si>
  <si>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</si>
  <si>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</si>
  <si>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</si>
  <si>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</si>
  <si>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</si>
  <si>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</si>
  <si>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</si>
  <si>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</si>
  <si>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</si>
  <si>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</si>
  <si>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</si>
  <si>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</si>
  <si>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</si>
  <si>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</si>
  <si>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</si>
  <si>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</si>
  <si>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</si>
  <si>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</si>
  <si>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</si>
  <si>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</si>
  <si>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</si>
  <si>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</si>
  <si>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</si>
  <si>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</si>
  <si>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</si>
  <si>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</si>
  <si>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</si>
  <si>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</si>
  <si>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</si>
  <si>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</si>
  <si>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</si>
  <si>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</si>
  <si>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</si>
  <si>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</si>
  <si>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</si>
  <si>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</si>
  <si>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</si>
  <si>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</si>
  <si>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</si>
  <si>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</si>
  <si>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</si>
  <si>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</si>
  <si>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</si>
  <si>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</si>
  <si>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</si>
  <si>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</si>
  <si>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</si>
  <si>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</si>
  <si>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</si>
  <si>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</si>
  <si>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</si>
  <si>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</si>
  <si>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</si>
  <si>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</si>
  <si>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</si>
  <si>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</si>
  <si>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</si>
  <si>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</si>
  <si>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</si>
  <si>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</si>
  <si>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</si>
  <si>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</si>
  <si>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</si>
  <si>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</si>
  <si>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</si>
  <si>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</si>
  <si>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</si>
  <si>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</si>
  <si>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</si>
  <si>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</si>
  <si>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</si>
  <si>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</si>
  <si>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</si>
  <si>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</si>
  <si>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</si>
  <si>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</si>
  <si>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</si>
  <si>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</si>
  <si>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</si>
  <si>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</si>
  <si>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</si>
  <si>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</si>
  <si>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</si>
  <si>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</si>
  <si>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</si>
  <si>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</si>
  <si>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</si>
  <si>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</si>
  <si>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</si>
  <si>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</si>
  <si>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</si>
  <si>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</si>
  <si>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</si>
  <si>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</si>
  <si>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</si>
  <si>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</si>
  <si>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</si>
  <si>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</si>
  <si>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</si>
  <si>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</si>
  <si>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</si>
  <si>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</si>
  <si>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</si>
  <si>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</si>
  <si>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</si>
  <si>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</si>
  <si>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</si>
  <si>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</si>
  <si>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</si>
  <si>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</si>
  <si>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</si>
  <si>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</si>
  <si>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</si>
  <si>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</si>
  <si>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</si>
  <si>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</si>
  <si>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</si>
  <si>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</si>
  <si>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</si>
  <si>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</si>
  <si>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</si>
  <si>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</si>
  <si>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</si>
  <si>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</si>
  <si>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</si>
  <si>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</si>
  <si>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</si>
  <si>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</si>
  <si>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</si>
  <si>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</si>
  <si>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</si>
  <si>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</si>
  <si>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</si>
  <si>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</si>
  <si>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</si>
  <si>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</si>
  <si>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</si>
  <si>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</si>
  <si>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</si>
  <si>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</si>
  <si>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</si>
  <si>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</si>
  <si>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</si>
  <si>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</si>
  <si>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</si>
  <si>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</si>
  <si>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</si>
  <si>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</si>
  <si>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</si>
  <si>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</si>
  <si>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</si>
  <si>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</si>
  <si>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</si>
  <si>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</si>
  <si>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</si>
  <si>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</si>
  <si>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</si>
  <si>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</si>
  <si>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</si>
  <si>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</si>
  <si>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</si>
  <si>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</si>
  <si>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</si>
  <si>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</si>
  <si>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</si>
  <si>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</si>
  <si>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</si>
  <si>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</si>
  <si>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</si>
  <si>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</si>
  <si>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</si>
  <si>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</si>
  <si>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</si>
  <si>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</si>
  <si>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</si>
  <si>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</si>
  <si>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</si>
  <si>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</si>
  <si>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</si>
  <si>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</si>
  <si>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</si>
  <si>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</si>
  <si>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</si>
  <si>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</si>
  <si>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</si>
  <si>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</si>
  <si>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</si>
  <si>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</si>
  <si>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</si>
  <si>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</si>
  <si>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</si>
  <si>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</si>
  <si>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</si>
  <si>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</si>
  <si>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</si>
  <si>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</si>
  <si>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</si>
  <si>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</si>
  <si>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</si>
  <si>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</si>
  <si>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</si>
  <si>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</si>
  <si>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</si>
  <si>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</si>
  <si>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</si>
  <si>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</si>
  <si>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</si>
  <si>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</si>
  <si>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</si>
  <si>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</si>
  <si>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</si>
  <si>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</si>
  <si>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</si>
  <si>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</si>
  <si>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</si>
  <si>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</si>
  <si>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</si>
  <si>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</si>
  <si>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</si>
  <si>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</si>
  <si>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</si>
  <si>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</si>
  <si>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</si>
  <si>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</si>
  <si>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</si>
  <si>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</si>
  <si>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</si>
  <si>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</si>
  <si>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</si>
  <si>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</si>
  <si>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</si>
  <si>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</si>
  <si>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</si>
  <si>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</si>
  <si>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</si>
  <si>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</si>
  <si>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</si>
  <si>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</si>
  <si>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</si>
  <si>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</si>
  <si>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</si>
  <si>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</si>
  <si>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</si>
  <si>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</si>
  <si>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</si>
  <si>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</si>
  <si>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</si>
  <si>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</si>
  <si>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</si>
  <si>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</si>
  <si>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</si>
  <si>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</si>
  <si>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</si>
  <si>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</si>
  <si>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</si>
  <si>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</si>
  <si>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</si>
  <si>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</si>
  <si>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</si>
  <si>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</si>
  <si>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</si>
  <si>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</si>
  <si>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</si>
  <si>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</si>
  <si>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</si>
  <si>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</si>
  <si>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</si>
  <si>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</si>
  <si>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</si>
  <si>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</si>
  <si>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</si>
  <si>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</si>
  <si>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</si>
  <si>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</si>
  <si>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</si>
  <si>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</si>
  <si>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</si>
  <si>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</si>
  <si>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</si>
  <si>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</si>
  <si>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</si>
  <si>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</si>
  <si>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</si>
  <si>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</si>
  <si>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</si>
  <si>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</si>
  <si>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</si>
  <si>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</si>
  <si>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</si>
  <si>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</si>
  <si>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</si>
  <si>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</si>
  <si>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</si>
  <si>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</si>
  <si>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</si>
  <si>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</si>
  <si>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</si>
  <si>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</si>
  <si>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</si>
  <si>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</si>
  <si>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</si>
  <si>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</si>
  <si>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</si>
  <si>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</si>
  <si>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</si>
  <si>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</si>
  <si>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</si>
  <si>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</si>
  <si>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</si>
  <si>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</si>
  <si>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</si>
  <si>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</si>
  <si>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</si>
  <si>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</si>
  <si>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</si>
  <si>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</si>
  <si>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</si>
  <si>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</si>
  <si>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</si>
  <si>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</si>
  <si>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</si>
  <si>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</si>
  <si>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</si>
  <si>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</si>
  <si>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</si>
  <si>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</si>
  <si>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</si>
  <si>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</si>
  <si>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</si>
  <si>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</si>
  <si>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</si>
  <si>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</si>
  <si>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</si>
  <si>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</si>
  <si>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</si>
  <si>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</si>
  <si>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</si>
  <si>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</si>
  <si>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</si>
  <si>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</si>
  <si>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</si>
  <si>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</si>
  <si>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</si>
  <si>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</si>
  <si>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</si>
  <si>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</si>
  <si>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</si>
  <si>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</si>
  <si>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</si>
  <si>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</si>
  <si>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</si>
  <si>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</si>
  <si>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</si>
  <si>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</si>
  <si>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</si>
  <si>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</si>
  <si>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</si>
  <si>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</si>
  <si>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</si>
  <si>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</si>
  <si>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</si>
  <si>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</si>
  <si>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</si>
  <si>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</si>
  <si>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</si>
  <si>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</si>
  <si>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</si>
  <si>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</si>
  <si>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</si>
  <si>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</si>
  <si>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</si>
  <si>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</si>
  <si>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</si>
  <si>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</si>
  <si>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</si>
  <si>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</si>
  <si>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</si>
  <si>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</si>
  <si>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</si>
  <si>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</si>
  <si>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</si>
  <si>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</si>
  <si>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</si>
  <si>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</si>
  <si>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</si>
  <si>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</si>
  <si>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</si>
  <si>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</si>
  <si>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</si>
  <si>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</si>
  <si>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</si>
  <si>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</si>
  <si>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</si>
  <si>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</si>
  <si>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</si>
  <si>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</si>
  <si>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</si>
  <si>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</si>
  <si>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</si>
  <si>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</si>
  <si>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</si>
  <si>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</si>
  <si>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</si>
  <si>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</si>
  <si>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</si>
  <si>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</si>
  <si>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</si>
  <si>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</si>
  <si>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</si>
  <si>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</si>
  <si>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</si>
  <si>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</si>
  <si>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</si>
  <si>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</si>
  <si>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</si>
  <si>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</si>
  <si>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</si>
  <si>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</si>
  <si>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</si>
  <si>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</si>
  <si>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</si>
  <si>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</si>
  <si>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</si>
  <si>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</si>
  <si>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</si>
  <si>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</si>
  <si>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</si>
  <si>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</si>
  <si>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</si>
  <si>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</si>
  <si>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</si>
  <si>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</si>
  <si>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</si>
  <si>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</si>
  <si>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</si>
  <si>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</si>
  <si>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</si>
  <si>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</si>
  <si>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</si>
  <si>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</si>
  <si>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</si>
  <si>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</si>
  <si>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</si>
  <si>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</si>
  <si>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</si>
  <si>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</si>
  <si>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</si>
  <si>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</si>
  <si>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</si>
  <si>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</si>
  <si>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</si>
  <si>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</si>
  <si>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</si>
  <si>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</si>
  <si>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</si>
  <si>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</si>
  <si>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</si>
  <si>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</si>
  <si>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</si>
  <si>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</si>
  <si>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</si>
  <si>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</si>
  <si>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</si>
  <si>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</si>
  <si>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</si>
  <si>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</si>
  <si>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</si>
  <si>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</si>
  <si>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</si>
  <si>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</si>
  <si>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</si>
  <si>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</si>
  <si>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</si>
  <si>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</si>
  <si>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</si>
  <si>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</si>
  <si>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</si>
  <si>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</si>
  <si>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</si>
  <si>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</si>
  <si>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</si>
  <si>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</si>
  <si>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</si>
  <si>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</si>
  <si>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</si>
  <si>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</si>
  <si>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</si>
  <si>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</si>
  <si>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</si>
  <si>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</si>
  <si>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</si>
  <si>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</si>
  <si>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</si>
  <si>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</si>
  <si>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</si>
  <si>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</si>
  <si>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</si>
  <si>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</si>
  <si>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</si>
  <si>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</si>
  <si>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</si>
  <si>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</si>
  <si>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</si>
  <si>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</si>
  <si>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</si>
  <si>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</si>
  <si>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</si>
  <si>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</si>
  <si>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</si>
  <si>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</si>
  <si>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</si>
  <si>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</si>
  <si>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</si>
  <si>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</si>
  <si>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</si>
  <si>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</si>
  <si>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</si>
  <si>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</si>
  <si>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</si>
  <si>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</si>
  <si>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</si>
  <si>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</si>
  <si>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</si>
  <si>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</si>
  <si>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</si>
  <si>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</si>
  <si>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</si>
  <si>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</si>
  <si>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</si>
  <si>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</si>
  <si>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</si>
  <si>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</si>
  <si>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</si>
  <si>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</si>
  <si>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</si>
  <si>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</si>
  <si>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</si>
  <si>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</si>
  <si>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</si>
  <si>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</si>
  <si>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</si>
  <si>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</si>
  <si>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</si>
  <si>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</si>
  <si>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</si>
  <si>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</si>
  <si>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</si>
  <si>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</si>
  <si>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</si>
  <si>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</si>
  <si>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</si>
  <si>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</si>
  <si>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</si>
  <si>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</si>
  <si>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</si>
  <si>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</si>
  <si>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</si>
  <si>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</si>
  <si>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</si>
  <si>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</si>
  <si>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</si>
  <si>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</si>
  <si>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</si>
  <si>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</si>
  <si>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</si>
  <si>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</si>
  <si>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</si>
  <si>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</si>
  <si>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</si>
  <si>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</si>
  <si>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</si>
  <si>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</si>
  <si>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</si>
  <si>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</si>
  <si>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</si>
  <si>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</si>
  <si>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</si>
  <si>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</si>
  <si>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</si>
  <si>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</si>
  <si>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</si>
  <si>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</si>
  <si>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</si>
  <si>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</si>
  <si>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</si>
  <si>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</si>
  <si>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</si>
  <si>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</si>
  <si>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</si>
  <si>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</si>
  <si>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</si>
  <si>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</si>
  <si>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</si>
  <si>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</si>
  <si>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</si>
  <si>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</si>
  <si>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</si>
  <si>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</si>
  <si>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</si>
  <si>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</si>
  <si>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</si>
  <si>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</si>
  <si>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</si>
  <si>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</si>
  <si>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</si>
  <si>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</si>
  <si>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</si>
  <si>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</si>
  <si>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</si>
  <si>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</si>
  <si>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</si>
  <si>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</si>
  <si>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</si>
  <si>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</si>
  <si>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</si>
  <si>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</si>
  <si>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</si>
  <si>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</si>
  <si>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</si>
  <si>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</si>
  <si>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</si>
  <si>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</si>
  <si>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</si>
  <si>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</si>
  <si>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</si>
  <si>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</si>
  <si>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</si>
  <si>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</si>
  <si>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</si>
  <si>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</si>
  <si>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</si>
  <si>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</si>
  <si>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</si>
  <si>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</si>
  <si>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</si>
  <si>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</si>
  <si>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</si>
  <si>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</si>
  <si>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</si>
  <si>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</si>
  <si>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</si>
  <si>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</si>
  <si>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</si>
  <si>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</si>
  <si>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</si>
  <si>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</si>
  <si>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</si>
  <si>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</si>
  <si>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</si>
  <si>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</si>
  <si>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</si>
  <si>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</si>
  <si>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</si>
  <si>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</si>
  <si>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</si>
  <si>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</si>
  <si>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</si>
  <si>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</si>
  <si>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</si>
  <si>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</si>
  <si>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</si>
  <si>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</si>
  <si>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</si>
  <si>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</si>
  <si>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</si>
  <si>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</si>
  <si>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</si>
  <si>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</si>
  <si>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</si>
  <si>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</si>
  <si>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</si>
  <si>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</si>
  <si>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</si>
  <si>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</si>
  <si>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</si>
  <si>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</si>
  <si>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</si>
  <si>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</si>
  <si>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</si>
  <si>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</si>
  <si>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</si>
  <si>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</si>
  <si>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</si>
  <si>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</si>
  <si>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</si>
  <si>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</si>
  <si>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</si>
  <si>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</si>
  <si>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</si>
  <si>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</si>
  <si>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</si>
  <si>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</si>
  <si>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</si>
  <si>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</si>
  <si>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</si>
  <si>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</si>
  <si>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</si>
  <si>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</si>
  <si>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</si>
  <si>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</si>
  <si>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</si>
  <si>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</si>
  <si>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</si>
  <si>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</si>
  <si>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</si>
  <si>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</si>
  <si>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</si>
  <si>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</si>
  <si>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</si>
  <si>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</si>
  <si>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</si>
  <si>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</si>
  <si>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</si>
  <si>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</si>
  <si>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</si>
  <si>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</si>
  <si>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</si>
  <si>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</si>
  <si>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</si>
  <si>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</si>
  <si>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</si>
  <si>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</si>
  <si>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</si>
  <si>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</si>
  <si>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</si>
  <si>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</si>
  <si>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</si>
  <si>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</si>
  <si>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</si>
  <si>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</si>
  <si>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</si>
  <si>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</si>
  <si>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</si>
  <si>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</si>
  <si>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</si>
  <si>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</si>
  <si>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</si>
  <si>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</si>
  <si>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</si>
  <si>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</si>
  <si>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</si>
  <si>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</si>
  <si>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</si>
  <si>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</si>
  <si>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</si>
  <si>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</si>
  <si>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</si>
  <si>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</si>
  <si>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</si>
  <si>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</si>
  <si>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</si>
  <si>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</si>
  <si>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</si>
  <si>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</si>
  <si>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</si>
  <si>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</si>
  <si>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</si>
  <si>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</si>
  <si>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</si>
  <si>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</si>
  <si>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</si>
  <si>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</si>
  <si>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</si>
  <si>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</si>
  <si>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</si>
  <si>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</si>
  <si>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</si>
  <si>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</si>
  <si>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</si>
  <si>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</si>
  <si>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</si>
  <si>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</si>
  <si>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</si>
  <si>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</si>
  <si>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</si>
  <si>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</si>
  <si>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</si>
  <si>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</si>
  <si>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</si>
  <si>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</si>
  <si>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</si>
  <si>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</si>
  <si>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</si>
  <si>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</si>
  <si>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</si>
  <si>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</si>
  <si>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</si>
  <si>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</si>
  <si>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</si>
  <si>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</si>
  <si>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</si>
  <si>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</si>
  <si>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</si>
  <si>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</si>
  <si>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</si>
  <si>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</si>
  <si>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</si>
  <si>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</si>
  <si>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</si>
  <si>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</si>
  <si>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</si>
  <si>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</si>
  <si>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</si>
  <si>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</si>
  <si>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</si>
  <si>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</si>
  <si>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</si>
  <si>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</si>
  <si>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</si>
  <si>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</si>
  <si>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</si>
  <si>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</si>
  <si>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</si>
  <si>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</si>
  <si>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</si>
  <si>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</si>
  <si>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</si>
  <si>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</si>
  <si>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</si>
  <si>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</si>
  <si>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</si>
  <si>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</si>
  <si>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</si>
  <si>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</si>
  <si>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</si>
  <si>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</si>
  <si>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</si>
  <si>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</si>
  <si>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</si>
  <si>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</si>
  <si>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</si>
  <si>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</si>
  <si>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</si>
  <si>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</si>
  <si>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</si>
  <si>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</si>
  <si>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</si>
  <si>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</si>
  <si>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</si>
  <si>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</si>
  <si>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</si>
  <si>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</si>
  <si>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</si>
  <si>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</si>
  <si>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</si>
  <si>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</si>
  <si>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</si>
  <si>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</si>
  <si>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</si>
  <si>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</si>
  <si>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</si>
  <si>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</si>
  <si>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</si>
  <si>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</si>
  <si>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</si>
  <si>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</si>
  <si>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</si>
  <si>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</si>
  <si>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</si>
  <si>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</si>
  <si>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</si>
  <si>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</si>
  <si>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</si>
  <si>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</si>
  <si>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</si>
  <si>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</si>
  <si>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</si>
  <si>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</si>
  <si>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</si>
  <si>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</si>
  <si>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</si>
  <si>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</si>
  <si>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</si>
  <si>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</si>
  <si>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</si>
  <si>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</si>
  <si>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</si>
  <si>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</si>
  <si>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</si>
  <si>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</si>
  <si>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</si>
  <si>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</si>
  <si>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</si>
  <si>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</si>
  <si>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</si>
  <si>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</si>
  <si>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</si>
  <si>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</si>
  <si>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</si>
  <si>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</si>
  <si>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</si>
  <si>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</si>
  <si>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</si>
  <si>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</si>
  <si>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</si>
  <si>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</si>
  <si>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</si>
  <si>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</si>
  <si>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</si>
  <si>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</si>
  <si>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</si>
  <si>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</si>
  <si>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PRIMORSKI DOLAC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</si>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</sst>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896369.29</v>
      </c>
      <c r="D2" s="7">
        <f>'PR-RAS'!E6</f>
        <v>1308093.4399999999</v>
      </c>
      <c r="E2" s="7">
        <v>0</v>
      </c>
      <c r="F2" s="7">
        <v>0</v>
      </c>
      <c r="G2" s="8">
        <f t="shared" ref="G2:G274" si="0">(B2/1000)*(C2*1+D2*2)</f>
        <v>3512.5561699999998</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218875.49000000002</v>
      </c>
      <c r="D3" s="2">
        <f>'PR-RAS'!E7</f>
        <v>248297.17000000004</v>
      </c>
      <c r="E3" s="2">
        <v>0</v>
      </c>
      <c r="F3" s="2">
        <v>0</v>
      </c>
      <c r="G3" s="3">
        <f t="shared" si="0"/>
        <v>1430.9396600000002</v>
      </c>
      <c r="H3" s="3">
        <f t="shared" si="1"/>
        <v>0.66000000006170012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210779.96000000002</v>
      </c>
      <c r="D4" s="2">
        <f>'PR-RAS'!E8</f>
        <v>231568.33000000005</v>
      </c>
      <c r="E4" s="2">
        <v>0</v>
      </c>
      <c r="F4" s="2">
        <v>0</v>
      </c>
      <c r="G4" s="3">
        <f t="shared" si="0"/>
        <v>2021.7498600000004</v>
      </c>
      <c r="H4" s="3">
        <f t="shared" si="1"/>
        <v>0.37000000002444722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191457.23</v>
      </c>
      <c r="D5" s="2">
        <f>'PR-RAS'!E9</f>
        <v>268682.95</v>
      </c>
      <c r="E5" s="2">
        <v>0</v>
      </c>
      <c r="F5" s="2">
        <v>0</v>
      </c>
      <c r="G5" s="3">
        <f t="shared" si="0"/>
        <v>2915.29252</v>
      </c>
      <c r="H5" s="3">
        <f t="shared" si="1"/>
        <v>0.27999999999883585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11037.68</v>
      </c>
      <c r="D6" s="2">
        <f>'PR-RAS'!E10</f>
        <v>15105.71</v>
      </c>
      <c r="E6" s="2">
        <v>0</v>
      </c>
      <c r="F6" s="2">
        <v>0</v>
      </c>
      <c r="G6" s="3">
        <f t="shared" si="0"/>
        <v>206.24549999999999</v>
      </c>
      <c r="H6" s="3">
        <f t="shared" si="1"/>
        <v>0.61000000000058208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5959.26</v>
      </c>
      <c r="D7" s="2">
        <f>'PR-RAS'!E11</f>
        <v>6197.18</v>
      </c>
      <c r="E7" s="2">
        <v>0</v>
      </c>
      <c r="F7" s="2">
        <v>0</v>
      </c>
      <c r="G7" s="3">
        <f t="shared" si="0"/>
        <v>110.12172000000002</v>
      </c>
      <c r="H7" s="3">
        <f t="shared" si="1"/>
        <v>0.44000000000050932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2325.79</v>
      </c>
      <c r="D8" s="2">
        <f>'PR-RAS'!E12</f>
        <v>890.45</v>
      </c>
      <c r="E8" s="2">
        <v>0</v>
      </c>
      <c r="F8" s="2">
        <v>0</v>
      </c>
      <c r="G8" s="3">
        <f t="shared" si="0"/>
        <v>28.746830000000003</v>
      </c>
      <c r="H8" s="3">
        <f t="shared" si="1"/>
        <v>0.66000000000008185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59307.96</v>
      </c>
      <c r="E11" s="2">
        <v>0</v>
      </c>
      <c r="F11" s="2">
        <v>0</v>
      </c>
      <c r="G11" s="3">
        <f t="shared" si="0"/>
        <v>1186.1592000000001</v>
      </c>
      <c r="H11" s="3">
        <f t="shared" si="1"/>
        <v>4.0000000000873115E-2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7523.36</v>
      </c>
      <c r="D19" s="2">
        <f>'PR-RAS'!E23</f>
        <v>14942.32</v>
      </c>
      <c r="E19" s="2">
        <v>0</v>
      </c>
      <c r="F19" s="2">
        <v>0</v>
      </c>
      <c r="G19" s="3">
        <f t="shared" si="0"/>
        <v>673.34399999999994</v>
      </c>
      <c r="H19" s="3">
        <f t="shared" si="1"/>
        <v>0.67999999999938154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2332.9899999999998</v>
      </c>
      <c r="E20" s="2">
        <v>0</v>
      </c>
      <c r="F20" s="2">
        <v>0</v>
      </c>
      <c r="G20" s="3">
        <f t="shared" si="0"/>
        <v>88.653619999999989</v>
      </c>
      <c r="H20" s="3">
        <f t="shared" si="1"/>
        <v>1.0000000000218279E-2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7523.36</v>
      </c>
      <c r="D23" s="2">
        <f>'PR-RAS'!E27</f>
        <v>12609.33</v>
      </c>
      <c r="E23" s="2">
        <v>0</v>
      </c>
      <c r="F23" s="2">
        <v>0</v>
      </c>
      <c r="G23" s="3">
        <f t="shared" si="0"/>
        <v>720.32443999999998</v>
      </c>
      <c r="H23" s="3">
        <f t="shared" si="1"/>
        <v>0.68999999999959982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572.16999999999996</v>
      </c>
      <c r="D25" s="2">
        <f>'PR-RAS'!E29</f>
        <v>1786.52</v>
      </c>
      <c r="E25" s="2">
        <v>0</v>
      </c>
      <c r="F25" s="2">
        <v>0</v>
      </c>
      <c r="G25" s="3">
        <f t="shared" si="0"/>
        <v>99.485039999999998</v>
      </c>
      <c r="H25" s="3">
        <f t="shared" si="1"/>
        <v>0.64999999999997726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572.16999999999996</v>
      </c>
      <c r="D27" s="2">
        <f>'PR-RAS'!E31</f>
        <v>1786.52</v>
      </c>
      <c r="E27" s="2">
        <v>0</v>
      </c>
      <c r="F27" s="2">
        <v>0</v>
      </c>
      <c r="G27" s="3">
        <f t="shared" si="0"/>
        <v>107.77546</v>
      </c>
      <c r="H27" s="3">
        <f t="shared" si="1"/>
        <v>0.64999999999997726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601759.65999999992</v>
      </c>
      <c r="D45" s="2">
        <f>'PR-RAS'!E49</f>
        <v>963045.6</v>
      </c>
      <c r="E45" s="2">
        <v>0</v>
      </c>
      <c r="F45" s="2">
        <v>0</v>
      </c>
      <c r="G45" s="3">
        <f t="shared" si="0"/>
        <v>111225.43783999998</v>
      </c>
      <c r="H45" s="3">
        <f t="shared" si="1"/>
        <v>0.7400000001071021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591759.65999999992</v>
      </c>
      <c r="D54" s="2">
        <f>'PR-RAS'!E58</f>
        <v>813247.42999999993</v>
      </c>
      <c r="E54" s="2">
        <v>0</v>
      </c>
      <c r="F54" s="2">
        <v>0</v>
      </c>
      <c r="G54" s="3">
        <f t="shared" si="0"/>
        <v>117567.48955999997</v>
      </c>
      <c r="H54" s="3">
        <f t="shared" si="1"/>
        <v>0.77000000001862645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430034.91</v>
      </c>
      <c r="D55" s="2">
        <f>'PR-RAS'!E59</f>
        <v>443155.32</v>
      </c>
      <c r="E55" s="2">
        <v>0</v>
      </c>
      <c r="F55" s="2">
        <v>0</v>
      </c>
      <c r="G55" s="3">
        <f t="shared" si="0"/>
        <v>71082.659700000004</v>
      </c>
      <c r="H55" s="3">
        <f t="shared" si="1"/>
        <v>0.41000000003259629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161724.75</v>
      </c>
      <c r="D56" s="2">
        <f>'PR-RAS'!E60</f>
        <v>370092.11</v>
      </c>
      <c r="E56" s="2">
        <v>0</v>
      </c>
      <c r="F56" s="2">
        <v>0</v>
      </c>
      <c r="G56" s="3">
        <f t="shared" si="0"/>
        <v>49604.993349999997</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149798.17000000001</v>
      </c>
      <c r="E60" s="2">
        <v>0</v>
      </c>
      <c r="F60" s="2">
        <v>0</v>
      </c>
      <c r="G60" s="3">
        <f t="shared" si="0"/>
        <v>17676.18406</v>
      </c>
      <c r="H60" s="3">
        <f t="shared" si="1"/>
        <v>0.17000000001280569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149798.17000000001</v>
      </c>
      <c r="E63" s="2">
        <v>0</v>
      </c>
      <c r="F63" s="2">
        <v>0</v>
      </c>
      <c r="G63" s="3">
        <f>(B63/1000)*(C63*1+D63*2)</f>
        <v>18574.97308</v>
      </c>
      <c r="H63" s="3">
        <f>ABS(C63-ROUND(C63,0))+ABS(D63-ROUND(D63,0))</f>
        <v>0.17000000001280569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10000</v>
      </c>
      <c r="D70" s="2">
        <f>'PR-RAS'!E74</f>
        <v>0</v>
      </c>
      <c r="E70" s="2">
        <v>0</v>
      </c>
      <c r="F70" s="2">
        <v>0</v>
      </c>
      <c r="G70" s="3">
        <f t="shared" si="0"/>
        <v>690.00000000000011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10000</v>
      </c>
      <c r="D72" s="2">
        <f>'PR-RAS'!E76</f>
        <v>0</v>
      </c>
      <c r="E72" s="2">
        <v>0</v>
      </c>
      <c r="F72" s="2">
        <v>0</v>
      </c>
      <c r="G72" s="3">
        <f t="shared" si="0"/>
        <v>709.99999999999989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14091.55</v>
      </c>
      <c r="D78" s="2">
        <f>'PR-RAS'!E82</f>
        <v>16573.019999999997</v>
      </c>
      <c r="E78" s="2">
        <v>0</v>
      </c>
      <c r="F78" s="2">
        <v>0</v>
      </c>
      <c r="G78" s="3">
        <f t="shared" si="0"/>
        <v>3637.2944299999995</v>
      </c>
      <c r="H78" s="3">
        <f t="shared" si="1"/>
        <v>0.46999999999752617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28.55</v>
      </c>
      <c r="D79" s="2">
        <f>'PR-RAS'!E83</f>
        <v>8.07</v>
      </c>
      <c r="E79" s="2">
        <v>0</v>
      </c>
      <c r="F79" s="2">
        <v>0</v>
      </c>
      <c r="G79" s="3">
        <f t="shared" si="0"/>
        <v>3.4858199999999999</v>
      </c>
      <c r="H79" s="3">
        <f t="shared" si="1"/>
        <v>0.51999999999999957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28.55</v>
      </c>
      <c r="D81" s="2">
        <f>'PR-RAS'!E85</f>
        <v>8.07</v>
      </c>
      <c r="E81" s="2">
        <v>0</v>
      </c>
      <c r="F81" s="2">
        <v>0</v>
      </c>
      <c r="G81" s="3">
        <f t="shared" si="0"/>
        <v>3.5751999999999997</v>
      </c>
      <c r="H81" s="3">
        <f t="shared" si="1"/>
        <v>0.51999999999999957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14063</v>
      </c>
      <c r="D87" s="2">
        <f>'PR-RAS'!E91</f>
        <v>16564.949999999997</v>
      </c>
      <c r="E87" s="2">
        <v>0</v>
      </c>
      <c r="F87" s="2">
        <v>0</v>
      </c>
      <c r="G87" s="3">
        <f t="shared" si="0"/>
        <v>4058.5893999999994</v>
      </c>
      <c r="H87" s="3">
        <f t="shared" si="1"/>
        <v>5.0000000002910383E-2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14052.67</v>
      </c>
      <c r="D89" s="2">
        <f>'PR-RAS'!E93</f>
        <v>16397.669999999998</v>
      </c>
      <c r="E89" s="2">
        <v>0</v>
      </c>
      <c r="F89" s="2">
        <v>0</v>
      </c>
      <c r="G89" s="3">
        <f t="shared" si="0"/>
        <v>4122.6248799999994</v>
      </c>
      <c r="H89" s="3">
        <f t="shared" si="1"/>
        <v>0.66000000000167347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10.33</v>
      </c>
      <c r="D90" s="2">
        <f>'PR-RAS'!E94</f>
        <v>16.440000000000001</v>
      </c>
      <c r="E90" s="2">
        <v>0</v>
      </c>
      <c r="F90" s="2">
        <v>0</v>
      </c>
      <c r="G90" s="3">
        <f t="shared" si="0"/>
        <v>3.8456899999999998</v>
      </c>
      <c r="H90" s="3">
        <f t="shared" si="1"/>
        <v>0.77000000000000135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150.84</v>
      </c>
      <c r="E93" s="2">
        <v>0</v>
      </c>
      <c r="F93" s="2">
        <v>0</v>
      </c>
      <c r="G93" s="3">
        <f t="shared" si="0"/>
        <v>27.754560000000001</v>
      </c>
      <c r="H93" s="3">
        <f t="shared" si="1"/>
        <v>0.15999999999999659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35521.050000000003</v>
      </c>
      <c r="D102" s="2">
        <f>'PR-RAS'!E106</f>
        <v>38604.400000000001</v>
      </c>
      <c r="E102" s="2">
        <v>0</v>
      </c>
      <c r="F102" s="2">
        <v>0</v>
      </c>
      <c r="G102" s="3">
        <f t="shared" si="0"/>
        <v>11385.714850000002</v>
      </c>
      <c r="H102" s="3">
        <f t="shared" si="1"/>
        <v>0.45000000000436557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12139.86</v>
      </c>
      <c r="D103" s="2">
        <f>'PR-RAS'!E107</f>
        <v>12172.5</v>
      </c>
      <c r="E103" s="2">
        <v>0</v>
      </c>
      <c r="F103" s="2">
        <v>0</v>
      </c>
      <c r="G103" s="3">
        <f t="shared" si="0"/>
        <v>3721.4557199999999</v>
      </c>
      <c r="H103" s="3">
        <f t="shared" si="1"/>
        <v>0.63999999999941792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12139.86</v>
      </c>
      <c r="D107" s="2">
        <f>'PR-RAS'!E111</f>
        <v>12172.5</v>
      </c>
      <c r="E107" s="2">
        <v>0</v>
      </c>
      <c r="F107" s="2">
        <v>0</v>
      </c>
      <c r="G107" s="3">
        <f t="shared" si="0"/>
        <v>3867.39516</v>
      </c>
      <c r="H107" s="3">
        <f t="shared" si="1"/>
        <v>0.63999999999941792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27.91</v>
      </c>
      <c r="D108" s="2">
        <f>'PR-RAS'!E112</f>
        <v>236.61</v>
      </c>
      <c r="E108" s="2">
        <v>0</v>
      </c>
      <c r="F108" s="2">
        <v>0</v>
      </c>
      <c r="G108" s="3">
        <f t="shared" si="0"/>
        <v>53.620910000000002</v>
      </c>
      <c r="H108" s="3">
        <f t="shared" si="1"/>
        <v>0.47999999999998622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23.09</v>
      </c>
      <c r="D110" s="2">
        <f>'PR-RAS'!E114</f>
        <v>0</v>
      </c>
      <c r="E110" s="2">
        <v>0</v>
      </c>
      <c r="F110" s="2">
        <v>0</v>
      </c>
      <c r="G110" s="3">
        <f t="shared" si="0"/>
        <v>2.51681</v>
      </c>
      <c r="H110" s="3">
        <f t="shared" si="1"/>
        <v>8.9999999999999858E-2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4.82</v>
      </c>
      <c r="D113" s="2">
        <f>'PR-RAS'!E117</f>
        <v>236.61</v>
      </c>
      <c r="E113" s="2">
        <v>0</v>
      </c>
      <c r="F113" s="2">
        <v>0</v>
      </c>
      <c r="G113" s="3">
        <f t="shared" si="0"/>
        <v>53.540480000000002</v>
      </c>
      <c r="H113" s="3">
        <f t="shared" si="1"/>
        <v>0.56999999999998607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23353.279999999999</v>
      </c>
      <c r="D116" s="2">
        <f>'PR-RAS'!E120</f>
        <v>26195.29</v>
      </c>
      <c r="E116" s="2">
        <v>0</v>
      </c>
      <c r="F116" s="2">
        <v>0</v>
      </c>
      <c r="G116" s="3">
        <f t="shared" si="0"/>
        <v>8710.5439000000006</v>
      </c>
      <c r="H116" s="3">
        <f t="shared" si="1"/>
        <v>0.56999999999970896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904.03</v>
      </c>
      <c r="D117" s="2">
        <f>'PR-RAS'!E121</f>
        <v>1606.42</v>
      </c>
      <c r="E117" s="2">
        <v>0</v>
      </c>
      <c r="F117" s="2">
        <v>0</v>
      </c>
      <c r="G117" s="3">
        <f t="shared" si="0"/>
        <v>477.55691999999999</v>
      </c>
      <c r="H117" s="3">
        <f t="shared" si="1"/>
        <v>0.45000000000004547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22449.25</v>
      </c>
      <c r="D118" s="2">
        <f>'PR-RAS'!E122</f>
        <v>24588.87</v>
      </c>
      <c r="E118" s="2">
        <v>0</v>
      </c>
      <c r="F118" s="2">
        <v>0</v>
      </c>
      <c r="G118" s="3">
        <f t="shared" si="0"/>
        <v>8380.357829999999</v>
      </c>
      <c r="H118" s="3">
        <f t="shared" si="1"/>
        <v>0.38000000000101863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25000</v>
      </c>
      <c r="D121" s="2">
        <f>'PR-RAS'!E125</f>
        <v>15000</v>
      </c>
      <c r="E121" s="2">
        <v>0</v>
      </c>
      <c r="F121" s="2">
        <v>0</v>
      </c>
      <c r="G121" s="3">
        <f t="shared" si="0"/>
        <v>6600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25000</v>
      </c>
      <c r="D125" s="2">
        <f>'PR-RAS'!E129</f>
        <v>15000</v>
      </c>
      <c r="E125" s="2">
        <v>0</v>
      </c>
      <c r="F125" s="2">
        <v>0</v>
      </c>
      <c r="G125" s="3">
        <f t="shared" si="0"/>
        <v>6820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25000</v>
      </c>
      <c r="D127" s="2">
        <f>'PR-RAS'!E131</f>
        <v>15000</v>
      </c>
      <c r="E127" s="2">
        <v>0</v>
      </c>
      <c r="F127" s="2">
        <v>0</v>
      </c>
      <c r="G127" s="3">
        <f t="shared" si="0"/>
        <v>6930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1121.54</v>
      </c>
      <c r="D136" s="2">
        <f>'PR-RAS'!E140</f>
        <v>26573.25</v>
      </c>
      <c r="E136" s="2">
        <v>0</v>
      </c>
      <c r="F136" s="2">
        <v>0</v>
      </c>
      <c r="G136" s="3">
        <f t="shared" si="0"/>
        <v>7326.1854000000003</v>
      </c>
      <c r="H136" s="3">
        <f t="shared" si="1"/>
        <v>0.71000000000003638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1121.54</v>
      </c>
      <c r="D147" s="2">
        <f>'PR-RAS'!E151</f>
        <v>26573.25</v>
      </c>
      <c r="E147" s="2">
        <v>0</v>
      </c>
      <c r="F147" s="2">
        <v>0</v>
      </c>
      <c r="G147" s="3">
        <f t="shared" si="0"/>
        <v>7923.1338399999995</v>
      </c>
      <c r="H147" s="3">
        <f t="shared" si="1"/>
        <v>0.71000000000003638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819491.1</v>
      </c>
      <c r="D148" s="2">
        <f>'PR-RAS'!E152</f>
        <v>1164561.1099999999</v>
      </c>
      <c r="E148" s="2">
        <v>0</v>
      </c>
      <c r="F148" s="2">
        <v>0</v>
      </c>
      <c r="G148" s="3">
        <f t="shared" si="0"/>
        <v>462846.15803999995</v>
      </c>
      <c r="H148" s="3">
        <f t="shared" si="1"/>
        <v>0.20999999984633178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105127.17</v>
      </c>
      <c r="D149" s="2">
        <f>'PR-RAS'!E153</f>
        <v>136785.19</v>
      </c>
      <c r="E149" s="2">
        <v>0</v>
      </c>
      <c r="F149" s="2">
        <v>0</v>
      </c>
      <c r="G149" s="3">
        <f t="shared" si="0"/>
        <v>56047.237399999998</v>
      </c>
      <c r="H149" s="3">
        <f t="shared" si="1"/>
        <v>0.36000000000058208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87336.59</v>
      </c>
      <c r="D150" s="2">
        <f>'PR-RAS'!E154</f>
        <v>114493.74</v>
      </c>
      <c r="E150" s="2">
        <v>0</v>
      </c>
      <c r="F150" s="2">
        <v>0</v>
      </c>
      <c r="G150" s="3">
        <f t="shared" si="0"/>
        <v>47132.28643</v>
      </c>
      <c r="H150" s="3">
        <f t="shared" si="1"/>
        <v>0.66999999999825377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87336.59</v>
      </c>
      <c r="D151" s="2">
        <f>'PR-RAS'!E155</f>
        <v>114493.74</v>
      </c>
      <c r="E151" s="2">
        <v>0</v>
      </c>
      <c r="F151" s="2">
        <v>0</v>
      </c>
      <c r="G151" s="3">
        <f t="shared" si="0"/>
        <v>47448.610500000003</v>
      </c>
      <c r="H151" s="3">
        <f t="shared" si="1"/>
        <v>0.66999999999825377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3380</v>
      </c>
      <c r="D155" s="2">
        <f>'PR-RAS'!E159</f>
        <v>3400</v>
      </c>
      <c r="E155" s="2">
        <v>0</v>
      </c>
      <c r="F155" s="2">
        <v>0</v>
      </c>
      <c r="G155" s="3">
        <f t="shared" si="0"/>
        <v>1567.72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14410.58</v>
      </c>
      <c r="D156" s="2">
        <f>'PR-RAS'!E160</f>
        <v>18891.45</v>
      </c>
      <c r="E156" s="2">
        <v>0</v>
      </c>
      <c r="F156" s="2">
        <v>0</v>
      </c>
      <c r="G156" s="3">
        <f t="shared" si="0"/>
        <v>8089.9894000000004</v>
      </c>
      <c r="H156" s="3">
        <f t="shared" si="1"/>
        <v>0.87000000000080036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14410.58</v>
      </c>
      <c r="D158" s="2">
        <f>'PR-RAS'!E162</f>
        <v>18891.45</v>
      </c>
      <c r="E158" s="2">
        <v>0</v>
      </c>
      <c r="F158" s="2">
        <v>0</v>
      </c>
      <c r="G158" s="3">
        <f t="shared" si="0"/>
        <v>8194.3763600000002</v>
      </c>
      <c r="H158" s="3">
        <f t="shared" si="1"/>
        <v>0.87000000000080036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275202.18</v>
      </c>
      <c r="D160" s="2">
        <f>'PR-RAS'!E164</f>
        <v>418370.55</v>
      </c>
      <c r="E160" s="2">
        <v>0</v>
      </c>
      <c r="F160" s="2">
        <v>0</v>
      </c>
      <c r="G160" s="3">
        <f t="shared" si="0"/>
        <v>176798.98152</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5359.07</v>
      </c>
      <c r="D161" s="2">
        <f>'PR-RAS'!E165</f>
        <v>6330.25</v>
      </c>
      <c r="E161" s="2">
        <v>0</v>
      </c>
      <c r="F161" s="2">
        <v>0</v>
      </c>
      <c r="G161" s="3">
        <f t="shared" si="0"/>
        <v>2883.1311999999998</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729.75</v>
      </c>
      <c r="D162" s="2">
        <f>'PR-RAS'!E166</f>
        <v>1472.58</v>
      </c>
      <c r="E162" s="2">
        <v>0</v>
      </c>
      <c r="F162" s="2">
        <v>0</v>
      </c>
      <c r="G162" s="3">
        <f t="shared" si="0"/>
        <v>591.66051000000004</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4459.32</v>
      </c>
      <c r="D163" s="2">
        <f>'PR-RAS'!E167</f>
        <v>4550.76</v>
      </c>
      <c r="E163" s="2">
        <v>0</v>
      </c>
      <c r="F163" s="2">
        <v>0</v>
      </c>
      <c r="G163" s="3">
        <f t="shared" si="0"/>
        <v>2196.85608</v>
      </c>
      <c r="H163" s="3">
        <f t="shared" si="1"/>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v>
      </c>
      <c r="D164" s="2">
        <f>'PR-RAS'!E168</f>
        <v>306.91000000000003</v>
      </c>
      <c r="E164" s="2">
        <v>0</v>
      </c>
      <c r="F164" s="2">
        <v>0</v>
      </c>
      <c r="G164" s="3">
        <f t="shared" si="0"/>
        <v>127.76266000000001</v>
      </c>
      <c r="H164" s="3">
        <f t="shared" si="1"/>
        <v>8.9999999999974989E-2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30565.29</v>
      </c>
      <c r="D166" s="2">
        <f>'PR-RAS'!E170</f>
        <v>41705.969999999994</v>
      </c>
      <c r="E166" s="2">
        <v>0</v>
      </c>
      <c r="F166" s="2">
        <v>0</v>
      </c>
      <c r="G166" s="3">
        <f t="shared" si="0"/>
        <v>18806.242949999996</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1865.52</v>
      </c>
      <c r="D167" s="2">
        <f>'PR-RAS'!E171</f>
        <v>4042.67</v>
      </c>
      <c r="E167" s="2">
        <v>0</v>
      </c>
      <c r="F167" s="2">
        <v>0</v>
      </c>
      <c r="G167" s="3">
        <f t="shared" si="0"/>
        <v>1651.8427600000002</v>
      </c>
      <c r="H167" s="3">
        <f t="shared" si="1"/>
        <v>0.80999999999994543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300</v>
      </c>
      <c r="E168" s="2">
        <v>0</v>
      </c>
      <c r="F168" s="2">
        <v>0</v>
      </c>
      <c r="G168" s="3">
        <f t="shared" si="0"/>
        <v>100.2</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27100.89</v>
      </c>
      <c r="D169" s="2">
        <f>'PR-RAS'!E173</f>
        <v>32592.639999999999</v>
      </c>
      <c r="E169" s="2">
        <v>0</v>
      </c>
      <c r="F169" s="2">
        <v>0</v>
      </c>
      <c r="G169" s="3">
        <f t="shared" si="0"/>
        <v>15504.076560000001</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926.27</v>
      </c>
      <c r="D170" s="2">
        <f>'PR-RAS'!E174</f>
        <v>2705.03</v>
      </c>
      <c r="E170" s="2">
        <v>0</v>
      </c>
      <c r="F170" s="2">
        <v>0</v>
      </c>
      <c r="G170" s="3">
        <f t="shared" si="0"/>
        <v>1070.83977</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672.61</v>
      </c>
      <c r="D171" s="2">
        <f>'PR-RAS'!E175</f>
        <v>2065.63</v>
      </c>
      <c r="E171" s="2">
        <v>0</v>
      </c>
      <c r="F171" s="2">
        <v>0</v>
      </c>
      <c r="G171" s="3">
        <f t="shared" si="0"/>
        <v>816.65790000000004</v>
      </c>
      <c r="H171" s="3">
        <f t="shared" si="1"/>
        <v>0.75999999999987722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202772.95</v>
      </c>
      <c r="D174" s="2">
        <f>'PR-RAS'!E178</f>
        <v>316526.88</v>
      </c>
      <c r="E174" s="2">
        <v>0</v>
      </c>
      <c r="F174" s="2">
        <v>0</v>
      </c>
      <c r="G174" s="3">
        <f t="shared" si="0"/>
        <v>144598.02082999999</v>
      </c>
      <c r="H174" s="3">
        <f t="shared" si="1"/>
        <v>0.16999999998370185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7948.44</v>
      </c>
      <c r="D175" s="2">
        <f>'PR-RAS'!E179</f>
        <v>9435.76</v>
      </c>
      <c r="E175" s="2">
        <v>0</v>
      </c>
      <c r="F175" s="2">
        <v>0</v>
      </c>
      <c r="G175" s="3">
        <f t="shared" si="0"/>
        <v>4666.6730399999997</v>
      </c>
      <c r="H175" s="3">
        <f t="shared" si="1"/>
        <v>0.67999999999938154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29538.83</v>
      </c>
      <c r="D176" s="2">
        <f>'PR-RAS'!E180</f>
        <v>134106.42000000001</v>
      </c>
      <c r="E176" s="2">
        <v>0</v>
      </c>
      <c r="F176" s="2">
        <v>0</v>
      </c>
      <c r="G176" s="3">
        <f t="shared" si="0"/>
        <v>52106.542250000006</v>
      </c>
      <c r="H176" s="3">
        <f t="shared" si="1"/>
        <v>0.59000000001105946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7099.11</v>
      </c>
      <c r="D177" s="2">
        <f>'PR-RAS'!E181</f>
        <v>7343.88</v>
      </c>
      <c r="E177" s="2">
        <v>0</v>
      </c>
      <c r="F177" s="2">
        <v>0</v>
      </c>
      <c r="G177" s="3">
        <f t="shared" si="0"/>
        <v>3834.4891199999997</v>
      </c>
      <c r="H177" s="3">
        <f t="shared" si="1"/>
        <v>0.22999999999956344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29368.25</v>
      </c>
      <c r="D178" s="2">
        <f>'PR-RAS'!E182</f>
        <v>7185.83</v>
      </c>
      <c r="E178" s="2">
        <v>0</v>
      </c>
      <c r="F178" s="2">
        <v>0</v>
      </c>
      <c r="G178" s="3">
        <f t="shared" si="0"/>
        <v>7741.96407</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53127.8</v>
      </c>
      <c r="D179" s="2">
        <f>'PR-RAS'!E183</f>
        <v>54248.56</v>
      </c>
      <c r="E179" s="2">
        <v>0</v>
      </c>
      <c r="F179" s="2">
        <v>0</v>
      </c>
      <c r="G179" s="3">
        <f t="shared" si="0"/>
        <v>28769.235759999996</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49815.12</v>
      </c>
      <c r="D181" s="2">
        <f>'PR-RAS'!E185</f>
        <v>86865.58</v>
      </c>
      <c r="E181" s="2">
        <v>0</v>
      </c>
      <c r="F181" s="2">
        <v>0</v>
      </c>
      <c r="G181" s="3">
        <f t="shared" si="0"/>
        <v>40238.330399999999</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10325.9</v>
      </c>
      <c r="D182" s="2">
        <f>'PR-RAS'!E186</f>
        <v>14388.36</v>
      </c>
      <c r="E182" s="2">
        <v>0</v>
      </c>
      <c r="F182" s="2">
        <v>0</v>
      </c>
      <c r="G182" s="3">
        <f t="shared" si="0"/>
        <v>7077.5742200000004</v>
      </c>
      <c r="H182" s="3">
        <f t="shared" si="1"/>
        <v>0.46000000000094587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15549.5</v>
      </c>
      <c r="D183" s="2">
        <f>'PR-RAS'!E187</f>
        <v>2952.49</v>
      </c>
      <c r="E183" s="2">
        <v>0</v>
      </c>
      <c r="F183" s="2">
        <v>0</v>
      </c>
      <c r="G183" s="3">
        <f t="shared" si="0"/>
        <v>3904.7153599999997</v>
      </c>
      <c r="H183" s="3">
        <f t="shared" si="1"/>
        <v>0.98999999999978172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36504.869999999995</v>
      </c>
      <c r="D190" s="2">
        <f>'PR-RAS'!E194</f>
        <v>53807.45</v>
      </c>
      <c r="E190" s="2">
        <v>0</v>
      </c>
      <c r="F190" s="2">
        <v>0</v>
      </c>
      <c r="G190" s="3">
        <f t="shared" si="0"/>
        <v>27238.63653</v>
      </c>
      <c r="H190" s="3">
        <f t="shared" si="1"/>
        <v>0.58000000000174623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16501.43</v>
      </c>
      <c r="D191" s="2">
        <f>'PR-RAS'!E195</f>
        <v>30877.01</v>
      </c>
      <c r="E191" s="2">
        <v>0</v>
      </c>
      <c r="F191" s="2">
        <v>0</v>
      </c>
      <c r="G191" s="3">
        <f t="shared" si="0"/>
        <v>14868.5355</v>
      </c>
      <c r="H191" s="3">
        <f t="shared" si="1"/>
        <v>0.43999999999869033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5318.6</v>
      </c>
      <c r="D193" s="2">
        <f>'PR-RAS'!E197</f>
        <v>11053.37</v>
      </c>
      <c r="E193" s="2">
        <v>0</v>
      </c>
      <c r="F193" s="2">
        <v>0</v>
      </c>
      <c r="G193" s="3">
        <f t="shared" si="0"/>
        <v>5265.6652800000011</v>
      </c>
      <c r="H193" s="3">
        <f t="shared" si="1"/>
        <v>0.77000000000043656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1560.75</v>
      </c>
      <c r="D194" s="2">
        <f>'PR-RAS'!E198</f>
        <v>950.21</v>
      </c>
      <c r="E194" s="2">
        <v>0</v>
      </c>
      <c r="F194" s="2">
        <v>0</v>
      </c>
      <c r="G194" s="3">
        <f t="shared" si="0"/>
        <v>668.00581</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4265.43</v>
      </c>
      <c r="D195" s="2">
        <f>'PR-RAS'!E199</f>
        <v>2105.62</v>
      </c>
      <c r="E195" s="2">
        <v>0</v>
      </c>
      <c r="F195" s="2">
        <v>0</v>
      </c>
      <c r="G195" s="3">
        <f t="shared" si="0"/>
        <v>1644.47398</v>
      </c>
      <c r="H195" s="3">
        <f t="shared" si="1"/>
        <v>0.81000000000040018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8858.66</v>
      </c>
      <c r="D197" s="2">
        <f>'PR-RAS'!E201</f>
        <v>8821.24</v>
      </c>
      <c r="E197" s="2">
        <v>0</v>
      </c>
      <c r="F197" s="2">
        <v>0</v>
      </c>
      <c r="G197" s="3">
        <f t="shared" si="0"/>
        <v>5194.2234399999998</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28949.620000000003</v>
      </c>
      <c r="D198" s="2">
        <f>'PR-RAS'!E202</f>
        <v>24068.560000000001</v>
      </c>
      <c r="E198" s="2">
        <v>0</v>
      </c>
      <c r="F198" s="2">
        <v>0</v>
      </c>
      <c r="G198" s="3">
        <f t="shared" si="0"/>
        <v>15186.087780000002</v>
      </c>
      <c r="H198" s="3">
        <f t="shared" si="1"/>
        <v>0.81999999999607098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6633.33</v>
      </c>
      <c r="D204" s="2">
        <f>'PR-RAS'!E208</f>
        <v>0</v>
      </c>
      <c r="E204" s="2">
        <v>0</v>
      </c>
      <c r="F204" s="2">
        <v>0</v>
      </c>
      <c r="G204" s="3">
        <f t="shared" si="0"/>
        <v>1346.5659900000001</v>
      </c>
      <c r="H204" s="3">
        <f t="shared" si="1"/>
        <v>0.32999999999992724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6633.33</v>
      </c>
      <c r="D207" s="2">
        <f>'PR-RAS'!E211</f>
        <v>0</v>
      </c>
      <c r="E207" s="2">
        <v>0</v>
      </c>
      <c r="F207" s="2">
        <v>0</v>
      </c>
      <c r="G207" s="3">
        <f t="shared" si="0"/>
        <v>1366.4659799999999</v>
      </c>
      <c r="H207" s="3">
        <f t="shared" si="1"/>
        <v>0.32999999999992724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22316.29</v>
      </c>
      <c r="D212" s="2">
        <f>'PR-RAS'!E216</f>
        <v>24068.560000000001</v>
      </c>
      <c r="E212" s="2">
        <v>0</v>
      </c>
      <c r="F212" s="2">
        <v>0</v>
      </c>
      <c r="G212" s="3">
        <f t="shared" si="0"/>
        <v>14865.66951</v>
      </c>
      <c r="H212" s="3">
        <f t="shared" si="1"/>
        <v>0.72999999999956344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2066.23</v>
      </c>
      <c r="D213" s="2">
        <f>'PR-RAS'!E217</f>
        <v>2419.36</v>
      </c>
      <c r="E213" s="2">
        <v>0</v>
      </c>
      <c r="F213" s="2">
        <v>0</v>
      </c>
      <c r="G213" s="3">
        <f t="shared" si="0"/>
        <v>1463.8494000000001</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20250.060000000001</v>
      </c>
      <c r="D215" s="2">
        <f>'PR-RAS'!E219</f>
        <v>21649.200000000001</v>
      </c>
      <c r="E215" s="2">
        <v>0</v>
      </c>
      <c r="F215" s="2">
        <v>0</v>
      </c>
      <c r="G215" s="3">
        <f t="shared" si="0"/>
        <v>13599.370440000001</v>
      </c>
      <c r="H215" s="3">
        <f t="shared" si="1"/>
        <v>0.26000000000203727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356208.12</v>
      </c>
      <c r="D226" s="2">
        <f>'PR-RAS'!E230</f>
        <v>504350.74000000005</v>
      </c>
      <c r="E226" s="2">
        <v>0</v>
      </c>
      <c r="F226" s="2">
        <v>0</v>
      </c>
      <c r="G226" s="3">
        <f t="shared" si="0"/>
        <v>307104.66000000003</v>
      </c>
      <c r="H226" s="3">
        <f t="shared" si="1"/>
        <v>0.37999999994644895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1393.21</v>
      </c>
      <c r="E242" s="2">
        <v>0</v>
      </c>
      <c r="F242" s="2">
        <v>0</v>
      </c>
      <c r="G242" s="3">
        <f t="shared" si="0"/>
        <v>671.52721999999994</v>
      </c>
      <c r="H242" s="3">
        <f t="shared" si="1"/>
        <v>0.21000000000003638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1393.21</v>
      </c>
      <c r="E243" s="2">
        <v>0</v>
      </c>
      <c r="F243" s="2">
        <v>0</v>
      </c>
      <c r="G243" s="3">
        <f t="shared" si="0"/>
        <v>674.31363999999996</v>
      </c>
      <c r="H243" s="3">
        <f t="shared" si="1"/>
        <v>0.21000000000003638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356208.12</v>
      </c>
      <c r="D246" s="2">
        <f>'PR-RAS'!E250</f>
        <v>502957.53</v>
      </c>
      <c r="E246" s="2">
        <v>0</v>
      </c>
      <c r="F246" s="2">
        <v>0</v>
      </c>
      <c r="G246" s="3">
        <f t="shared" si="0"/>
        <v>333720.17910000001</v>
      </c>
      <c r="H246" s="3">
        <f t="shared" si="1"/>
        <v>0.58999999996740371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356208.12</v>
      </c>
      <c r="D247" s="2">
        <f>'PR-RAS'!E251</f>
        <v>502957.53</v>
      </c>
      <c r="E247" s="2">
        <v>0</v>
      </c>
      <c r="F247" s="2">
        <v>0</v>
      </c>
      <c r="G247" s="3">
        <f t="shared" si="0"/>
        <v>335082.30228000006</v>
      </c>
      <c r="H247" s="3">
        <f t="shared" si="1"/>
        <v>0.58999999996740371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50278.97</v>
      </c>
      <c r="D258" s="2">
        <f>'PR-RAS'!E262</f>
        <v>68753.899999999994</v>
      </c>
      <c r="E258" s="2">
        <v>0</v>
      </c>
      <c r="F258" s="2">
        <v>0</v>
      </c>
      <c r="G258" s="3">
        <f t="shared" si="0"/>
        <v>48261.199889999996</v>
      </c>
      <c r="H258" s="3">
        <f t="shared" si="1"/>
        <v>0.13000000000465661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50278.97</v>
      </c>
      <c r="D265" s="2">
        <f>'PR-RAS'!E269</f>
        <v>68753.899999999994</v>
      </c>
      <c r="E265" s="2">
        <v>0</v>
      </c>
      <c r="F265" s="2">
        <v>0</v>
      </c>
      <c r="G265" s="3">
        <f t="shared" si="0"/>
        <v>49575.707280000002</v>
      </c>
      <c r="H265" s="3">
        <f t="shared" si="1"/>
        <v>0.13000000000465661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10588.39</v>
      </c>
      <c r="D266" s="2">
        <f>'PR-RAS'!E270</f>
        <v>25079.119999999999</v>
      </c>
      <c r="E266" s="2">
        <v>0</v>
      </c>
      <c r="F266" s="2">
        <v>0</v>
      </c>
      <c r="G266" s="3">
        <f t="shared" si="0"/>
        <v>16097.856949999999</v>
      </c>
      <c r="H266" s="3">
        <f t="shared" si="1"/>
        <v>0.50999999999839929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39690.58</v>
      </c>
      <c r="D267" s="2">
        <f>'PR-RAS'!E271</f>
        <v>43674.78</v>
      </c>
      <c r="E267" s="2">
        <v>0</v>
      </c>
      <c r="F267" s="2">
        <v>0</v>
      </c>
      <c r="G267" s="3">
        <f t="shared" si="0"/>
        <v>33792.677240000005</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3725.04</v>
      </c>
      <c r="D269" s="2">
        <f>'PR-RAS'!E273</f>
        <v>12232.17</v>
      </c>
      <c r="E269" s="2">
        <v>0</v>
      </c>
      <c r="F269" s="2">
        <v>0</v>
      </c>
      <c r="G269" s="3">
        <f t="shared" si="0"/>
        <v>7554.7538400000003</v>
      </c>
      <c r="H269" s="3">
        <f t="shared" si="1"/>
        <v>0.21000000000003638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3725.04</v>
      </c>
      <c r="D270" s="2">
        <f>'PR-RAS'!E274</f>
        <v>12232.17</v>
      </c>
      <c r="E270" s="2">
        <v>0</v>
      </c>
      <c r="F270" s="2">
        <v>0</v>
      </c>
      <c r="G270" s="3">
        <f t="shared" si="0"/>
        <v>7582.943220000001</v>
      </c>
      <c r="H270" s="3">
        <f t="shared" si="1"/>
        <v>0.21000000000003638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3725.04</v>
      </c>
      <c r="D271" s="2">
        <f>'PR-RAS'!E275</f>
        <v>12232.17</v>
      </c>
      <c r="E271" s="2">
        <v>0</v>
      </c>
      <c r="F271" s="2">
        <v>0</v>
      </c>
      <c r="G271" s="3">
        <f t="shared" si="0"/>
        <v>7611.1326000000008</v>
      </c>
      <c r="H271" s="3">
        <f t="shared" si="1"/>
        <v>0.21000000000003638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819491.1</v>
      </c>
      <c r="D295" s="2">
        <f>'PR-RAS'!E299</f>
        <v>1164561.1099999999</v>
      </c>
      <c r="E295" s="2">
        <v>0</v>
      </c>
      <c r="F295" s="2">
        <v>0</v>
      </c>
      <c r="G295" s="3">
        <f t="shared" si="12"/>
        <v>925692.3160799999</v>
      </c>
      <c r="H295" s="3">
        <f t="shared" si="13"/>
        <v>0.20999999984633178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76878.190000000061</v>
      </c>
      <c r="D296" s="2">
        <f>'PR-RAS'!E300</f>
        <v>143532.33000000007</v>
      </c>
      <c r="E296" s="2">
        <v>0</v>
      </c>
      <c r="F296" s="2">
        <v>0</v>
      </c>
      <c r="G296" s="3">
        <f t="shared" si="12"/>
        <v>107363.14075000005</v>
      </c>
      <c r="H296" s="3">
        <f t="shared" si="13"/>
        <v>0.52000000013504177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93665.19</v>
      </c>
      <c r="D299" s="2">
        <f>'PR-RAS'!E303</f>
        <v>1161056.8600000001</v>
      </c>
      <c r="E299" s="2">
        <v>0</v>
      </c>
      <c r="F299" s="2">
        <v>0</v>
      </c>
      <c r="G299" s="3">
        <f t="shared" si="12"/>
        <v>719902.11517999996</v>
      </c>
      <c r="H299" s="3">
        <f t="shared" si="13"/>
        <v>0.32999999989988282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21492.06</v>
      </c>
      <c r="D300" s="2">
        <f>'PR-RAS'!E304</f>
        <v>246229.25</v>
      </c>
      <c r="E300" s="2">
        <v>0</v>
      </c>
      <c r="F300" s="2">
        <v>0</v>
      </c>
      <c r="G300" s="3">
        <f t="shared" si="12"/>
        <v>153671.21744000001</v>
      </c>
      <c r="H300" s="3">
        <f t="shared" si="13"/>
        <v>0.31000000000130967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114894.63</v>
      </c>
      <c r="D303" s="2">
        <f>'PR-RAS'!E308</f>
        <v>366280.54</v>
      </c>
      <c r="E303" s="2">
        <v>0</v>
      </c>
      <c r="F303" s="2">
        <v>0</v>
      </c>
      <c r="G303" s="3">
        <f t="shared" si="12"/>
        <v>255931.62441999998</v>
      </c>
      <c r="H303" s="3">
        <f t="shared" si="13"/>
        <v>0.83000000001629815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114894.63</v>
      </c>
      <c r="D304" s="2">
        <f>'PR-RAS'!E309</f>
        <v>366280.54</v>
      </c>
      <c r="E304" s="2">
        <v>0</v>
      </c>
      <c r="F304" s="2">
        <v>0</v>
      </c>
      <c r="G304" s="3">
        <f t="shared" si="12"/>
        <v>256779.08012999999</v>
      </c>
      <c r="H304" s="3">
        <f t="shared" si="13"/>
        <v>0.83000000001629815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114894.63</v>
      </c>
      <c r="D305" s="2">
        <f>'PR-RAS'!E310</f>
        <v>366280.54</v>
      </c>
      <c r="E305" s="2">
        <v>0</v>
      </c>
      <c r="F305" s="2">
        <v>0</v>
      </c>
      <c r="G305" s="3">
        <f t="shared" si="12"/>
        <v>257626.53583999997</v>
      </c>
      <c r="H305" s="3">
        <f t="shared" si="13"/>
        <v>0.83000000001629815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114894.63</v>
      </c>
      <c r="D306" s="2">
        <f>'PR-RAS'!E311</f>
        <v>366280.54</v>
      </c>
      <c r="E306" s="2">
        <v>0</v>
      </c>
      <c r="F306" s="2">
        <v>0</v>
      </c>
      <c r="G306" s="3">
        <f t="shared" si="12"/>
        <v>258473.99154999998</v>
      </c>
      <c r="H306" s="3">
        <f t="shared" si="13"/>
        <v>0.83000000001629815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130607.29</v>
      </c>
      <c r="D355" s="2">
        <f>'PR-RAS'!E360</f>
        <v>475906.89</v>
      </c>
      <c r="E355" s="2">
        <v>0</v>
      </c>
      <c r="F355" s="2">
        <v>0</v>
      </c>
      <c r="G355" s="3">
        <f t="shared" si="12"/>
        <v>383177.05878000002</v>
      </c>
      <c r="H355" s="3">
        <f t="shared" si="13"/>
        <v>0.39999999997962732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130607.29</v>
      </c>
      <c r="D368" s="2">
        <f>'PR-RAS'!E373</f>
        <v>475906.89</v>
      </c>
      <c r="E368" s="2">
        <v>0</v>
      </c>
      <c r="F368" s="2">
        <v>0</v>
      </c>
      <c r="G368" s="3">
        <f t="shared" si="12"/>
        <v>397248.53269000002</v>
      </c>
      <c r="H368" s="3">
        <f t="shared" si="13"/>
        <v>0.39999999997962732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118091.56</v>
      </c>
      <c r="D369" s="2">
        <f>'PR-RAS'!E374</f>
        <v>377939.08</v>
      </c>
      <c r="E369" s="2">
        <v>0</v>
      </c>
      <c r="F369" s="2">
        <v>0</v>
      </c>
      <c r="G369" s="3">
        <f t="shared" si="12"/>
        <v>321620.85696</v>
      </c>
      <c r="H369" s="3">
        <f t="shared" si="13"/>
        <v>0.52000000001862645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129962.2</v>
      </c>
      <c r="E372" s="2">
        <v>0</v>
      </c>
      <c r="F372" s="2">
        <v>0</v>
      </c>
      <c r="G372" s="3">
        <f t="shared" si="12"/>
        <v>96431.952399999995</v>
      </c>
      <c r="H372" s="3">
        <f t="shared" si="13"/>
        <v>0.19999999999708962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118091.56</v>
      </c>
      <c r="D373" s="2">
        <f>'PR-RAS'!E378</f>
        <v>247976.88</v>
      </c>
      <c r="E373" s="2">
        <v>0</v>
      </c>
      <c r="F373" s="2">
        <v>0</v>
      </c>
      <c r="G373" s="3">
        <f t="shared" si="12"/>
        <v>228424.85904000001</v>
      </c>
      <c r="H373" s="3">
        <f t="shared" si="13"/>
        <v>0.55999999999767169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7578.23</v>
      </c>
      <c r="D374" s="2">
        <f>'PR-RAS'!E379</f>
        <v>55880.31</v>
      </c>
      <c r="E374" s="2">
        <v>0</v>
      </c>
      <c r="F374" s="2">
        <v>0</v>
      </c>
      <c r="G374" s="3">
        <f t="shared" si="12"/>
        <v>44513.391049999998</v>
      </c>
      <c r="H374" s="3">
        <f t="shared" si="13"/>
        <v>0.53999999999723514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1589</v>
      </c>
      <c r="D375" s="2">
        <f>'PR-RAS'!E380</f>
        <v>5202.5</v>
      </c>
      <c r="E375" s="2">
        <v>0</v>
      </c>
      <c r="F375" s="2">
        <v>0</v>
      </c>
      <c r="G375" s="3">
        <f t="shared" si="12"/>
        <v>4485.7560000000003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11714.3</v>
      </c>
      <c r="E376" s="2">
        <v>0</v>
      </c>
      <c r="F376" s="2">
        <v>0</v>
      </c>
      <c r="G376" s="3">
        <f t="shared" si="12"/>
        <v>8785.7249999999985</v>
      </c>
      <c r="H376" s="3">
        <f t="shared" si="13"/>
        <v>0.2999999999992724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979.23</v>
      </c>
      <c r="D377" s="2">
        <f>'PR-RAS'!E382</f>
        <v>0</v>
      </c>
      <c r="E377" s="2">
        <v>0</v>
      </c>
      <c r="F377" s="2">
        <v>0</v>
      </c>
      <c r="G377" s="3">
        <f t="shared" si="12"/>
        <v>368.19047999999998</v>
      </c>
      <c r="H377" s="3">
        <f t="shared" si="13"/>
        <v>0.23000000000001819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554.86</v>
      </c>
      <c r="E379" s="2">
        <v>0</v>
      </c>
      <c r="F379" s="2">
        <v>0</v>
      </c>
      <c r="G379" s="3">
        <f t="shared" si="12"/>
        <v>419.47416000000004</v>
      </c>
      <c r="H379" s="3">
        <f t="shared" si="13"/>
        <v>0.13999999999998636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5010</v>
      </c>
      <c r="D381" s="2">
        <f>'PR-RAS'!E386</f>
        <v>38408.65</v>
      </c>
      <c r="E381" s="2">
        <v>0</v>
      </c>
      <c r="F381" s="2">
        <v>0</v>
      </c>
      <c r="G381" s="3">
        <f t="shared" si="12"/>
        <v>31094.374</v>
      </c>
      <c r="H381" s="3">
        <f t="shared" si="13"/>
        <v>0.34999999999854481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14900</v>
      </c>
      <c r="E388" s="2">
        <v>0</v>
      </c>
      <c r="F388" s="2">
        <v>0</v>
      </c>
      <c r="G388" s="3">
        <f t="shared" si="12"/>
        <v>11532.6</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14900</v>
      </c>
      <c r="E390" s="2">
        <v>0</v>
      </c>
      <c r="F390" s="2">
        <v>0</v>
      </c>
      <c r="G390" s="3">
        <f t="shared" si="12"/>
        <v>11592.2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4937.5</v>
      </c>
      <c r="D396" s="2">
        <f>'PR-RAS'!E401</f>
        <v>27187.5</v>
      </c>
      <c r="E396" s="2">
        <v>0</v>
      </c>
      <c r="F396" s="2">
        <v>0</v>
      </c>
      <c r="G396" s="3">
        <f t="shared" si="12"/>
        <v>23428.4375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4937.5</v>
      </c>
      <c r="D399" s="2">
        <f>'PR-RAS'!E404</f>
        <v>12812.5</v>
      </c>
      <c r="E399" s="2">
        <v>0</v>
      </c>
      <c r="F399" s="2">
        <v>0</v>
      </c>
      <c r="G399" s="3">
        <f t="shared" si="12"/>
        <v>12163.875</v>
      </c>
      <c r="H399" s="3">
        <f t="shared" si="13"/>
        <v>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14375</v>
      </c>
      <c r="E400" s="2">
        <v>0</v>
      </c>
      <c r="F400" s="2">
        <v>0</v>
      </c>
      <c r="G400" s="3">
        <f t="shared" si="12"/>
        <v>11471.25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15712.659999999989</v>
      </c>
      <c r="D413" s="2">
        <f>'PR-RAS'!E418</f>
        <v>109626.35000000003</v>
      </c>
      <c r="E413" s="2">
        <v>0</v>
      </c>
      <c r="F413" s="2">
        <v>0</v>
      </c>
      <c r="G413" s="3">
        <f t="shared" si="12"/>
        <v>96805.728320000009</v>
      </c>
      <c r="H413" s="3">
        <f t="shared" si="13"/>
        <v>0.69000000004598405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712522.44</v>
      </c>
      <c r="D415" s="2">
        <f>'PR-RAS'!E420</f>
        <v>961048.32</v>
      </c>
      <c r="E415" s="2">
        <v>0</v>
      </c>
      <c r="F415" s="2">
        <v>0</v>
      </c>
      <c r="G415" s="3">
        <f t="shared" si="12"/>
        <v>1090732.2991199999</v>
      </c>
      <c r="H415" s="3">
        <f t="shared" si="13"/>
        <v>0.7599999998928979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52067.29</v>
      </c>
      <c r="D416" s="2">
        <f>'PR-RAS'!E421</f>
        <v>13468.93</v>
      </c>
      <c r="E416" s="2">
        <v>0</v>
      </c>
      <c r="F416" s="2">
        <v>0</v>
      </c>
      <c r="G416" s="3">
        <f t="shared" si="12"/>
        <v>32787.137249999992</v>
      </c>
      <c r="H416" s="3">
        <f t="shared" si="13"/>
        <v>0.36000000000058208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1011263.92</v>
      </c>
      <c r="D417" s="2">
        <f>'PR-RAS'!E422</f>
        <v>1674373.98</v>
      </c>
      <c r="E417" s="2">
        <v>0</v>
      </c>
      <c r="F417" s="2">
        <v>0</v>
      </c>
      <c r="G417" s="3">
        <f t="shared" si="12"/>
        <v>1813764.9420799999</v>
      </c>
      <c r="H417" s="3">
        <f t="shared" si="13"/>
        <v>9.9999999976716936E-2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950098.39</v>
      </c>
      <c r="D418" s="2">
        <f>'PR-RAS'!E423</f>
        <v>1640468</v>
      </c>
      <c r="E418" s="2">
        <v>0</v>
      </c>
      <c r="F418" s="2">
        <v>0</v>
      </c>
      <c r="G418" s="3">
        <f t="shared" si="12"/>
        <v>1764341.3406299998</v>
      </c>
      <c r="H418" s="3">
        <f t="shared" si="13"/>
        <v>0.39000000001396984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61165.530000000028</v>
      </c>
      <c r="D419" s="2">
        <f>'PR-RAS'!E424</f>
        <v>33905.979999999981</v>
      </c>
      <c r="E419" s="2">
        <v>0</v>
      </c>
      <c r="F419" s="2">
        <v>0</v>
      </c>
      <c r="G419" s="3">
        <f t="shared" si="12"/>
        <v>53912.59081999999</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806187.62999999989</v>
      </c>
      <c r="D422" s="2">
        <f>'PR-RAS'!E427</f>
        <v>2122105.1800000002</v>
      </c>
      <c r="E422" s="2">
        <v>0</v>
      </c>
      <c r="F422" s="2">
        <v>0</v>
      </c>
      <c r="G422" s="3">
        <f t="shared" si="12"/>
        <v>2126217.5537899998</v>
      </c>
      <c r="H422" s="3">
        <f t="shared" si="13"/>
        <v>0.55000000027939677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73559.350000000006</v>
      </c>
      <c r="D423" s="2">
        <f>'PR-RAS'!E428</f>
        <v>259698.18</v>
      </c>
      <c r="E423" s="2">
        <v>0</v>
      </c>
      <c r="F423" s="2">
        <v>0</v>
      </c>
      <c r="G423" s="3">
        <f t="shared" si="12"/>
        <v>250227.30961999999</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19956.939999999999</v>
      </c>
      <c r="D529" s="2">
        <f>'PR-RAS'!E535</f>
        <v>92500</v>
      </c>
      <c r="E529" s="2">
        <v>0</v>
      </c>
      <c r="F529" s="2">
        <v>0</v>
      </c>
      <c r="G529" s="3">
        <f t="shared" ref="G529:G836" si="14">(B529/1000)*(C529*1+D529*2)</f>
        <v>108217.26432</v>
      </c>
      <c r="H529" s="3">
        <f t="shared" ref="H529:H836" si="15">ABS(C529-ROUND(C529,0))+ABS(D529-ROUND(D529,0))</f>
        <v>6.0000000001309672E-2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19956.939999999999</v>
      </c>
      <c r="D591" s="2">
        <f>'PR-RAS'!E597</f>
        <v>92500</v>
      </c>
      <c r="E591" s="2">
        <v>0</v>
      </c>
      <c r="F591" s="2">
        <v>0</v>
      </c>
      <c r="G591" s="3">
        <f t="shared" si="14"/>
        <v>120924.5946</v>
      </c>
      <c r="H591" s="3">
        <f t="shared" si="15"/>
        <v>6.0000000001309672E-2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19956.939999999999</v>
      </c>
      <c r="D603" s="2">
        <f>'PR-RAS'!E609</f>
        <v>0</v>
      </c>
      <c r="E603" s="2">
        <v>0</v>
      </c>
      <c r="F603" s="2">
        <v>0</v>
      </c>
      <c r="G603" s="3">
        <f t="shared" si="14"/>
        <v>12014.077879999999</v>
      </c>
      <c r="H603" s="3">
        <f t="shared" si="15"/>
        <v>6.0000000001309672E-2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19956.939999999999</v>
      </c>
      <c r="D604" s="2">
        <f>'PR-RAS'!E610</f>
        <v>0</v>
      </c>
      <c r="E604" s="2">
        <v>0</v>
      </c>
      <c r="F604" s="2">
        <v>0</v>
      </c>
      <c r="G604" s="3">
        <f t="shared" si="14"/>
        <v>12034.034819999999</v>
      </c>
      <c r="H604" s="3">
        <f t="shared" si="15"/>
        <v>6.0000000001309672E-2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92500</v>
      </c>
      <c r="E610" s="2">
        <v>0</v>
      </c>
      <c r="F610" s="2">
        <v>0</v>
      </c>
      <c r="G610" s="3">
        <f t="shared" si="14"/>
        <v>112665</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92500</v>
      </c>
      <c r="E611" s="2">
        <v>0</v>
      </c>
      <c r="F611" s="2">
        <v>0</v>
      </c>
      <c r="G611" s="3">
        <f t="shared" si="14"/>
        <v>112850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19956.939999999999</v>
      </c>
      <c r="D634" s="2">
        <f>'PR-RAS'!E640</f>
        <v>92500</v>
      </c>
      <c r="E634" s="2">
        <v>0</v>
      </c>
      <c r="F634" s="2">
        <v>0</v>
      </c>
      <c r="G634" s="3">
        <f t="shared" si="14"/>
        <v>129737.74302000001</v>
      </c>
      <c r="H634" s="3">
        <f t="shared" si="15"/>
        <v>6.0000000001309672E-2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15587.65</v>
      </c>
      <c r="D636" s="2">
        <f>'PR-RAS'!E642</f>
        <v>29546.32</v>
      </c>
      <c r="E636" s="2">
        <v>0</v>
      </c>
      <c r="F636" s="2">
        <v>0</v>
      </c>
      <c r="G636" s="3">
        <f t="shared" si="14"/>
        <v>47421.984149999997</v>
      </c>
      <c r="H636" s="3">
        <f t="shared" si="15"/>
        <v>0.67000000000007276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1011263.92</v>
      </c>
      <c r="D637" s="2">
        <f>'PR-RAS'!E643</f>
        <v>1674373.98</v>
      </c>
      <c r="E637" s="2">
        <v>0</v>
      </c>
      <c r="F637" s="2">
        <v>0</v>
      </c>
      <c r="G637" s="3">
        <f t="shared" si="14"/>
        <v>2772967.5556799998</v>
      </c>
      <c r="H637" s="3">
        <f t="shared" si="15"/>
        <v>9.9999999976716936E-2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970055.33</v>
      </c>
      <c r="D638" s="2">
        <f>'PR-RAS'!E644</f>
        <v>1732968</v>
      </c>
      <c r="E638" s="2">
        <v>0</v>
      </c>
      <c r="F638" s="2">
        <v>0</v>
      </c>
      <c r="G638" s="3">
        <f t="shared" si="14"/>
        <v>2825726.4772100002</v>
      </c>
      <c r="H638" s="3">
        <f t="shared" si="15"/>
        <v>0.32999999995809048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41208.590000000084</v>
      </c>
      <c r="D639" s="2">
        <f>'PR-RAS'!E645</f>
        <v>0</v>
      </c>
      <c r="E639" s="2">
        <v>0</v>
      </c>
      <c r="F639" s="2">
        <v>0</v>
      </c>
      <c r="G639" s="3">
        <f t="shared" si="14"/>
        <v>26291.080420000053</v>
      </c>
      <c r="H639" s="3">
        <f t="shared" si="15"/>
        <v>0.40999999991618097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58594.020000000019</v>
      </c>
      <c r="E640" s="2">
        <v>0</v>
      </c>
      <c r="F640" s="2">
        <v>0</v>
      </c>
      <c r="G640" s="3">
        <f t="shared" si="14"/>
        <v>74883.157560000021</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821775.27999999991</v>
      </c>
      <c r="D642" s="2">
        <f>'PR-RAS'!E648</f>
        <v>2151651.5</v>
      </c>
      <c r="E642" s="2">
        <v>0</v>
      </c>
      <c r="F642" s="2">
        <v>0</v>
      </c>
      <c r="G642" s="3">
        <f t="shared" si="14"/>
        <v>3285175.1774800001</v>
      </c>
      <c r="H642" s="3">
        <f t="shared" si="15"/>
        <v>0.77999999991152436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780566.68999999983</v>
      </c>
      <c r="D644" s="2">
        <f>'PR-RAS'!E650</f>
        <v>2210245.52</v>
      </c>
      <c r="E644" s="2">
        <v>0</v>
      </c>
      <c r="F644" s="2">
        <v>0</v>
      </c>
      <c r="G644" s="3">
        <f t="shared" si="14"/>
        <v>3344280.1203899998</v>
      </c>
      <c r="H644" s="3">
        <f t="shared" si="15"/>
        <v>0.79000000015366822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132283.84</v>
      </c>
      <c r="D646" s="2">
        <f>'PR-RAS'!E653</f>
        <v>23675.599999999999</v>
      </c>
      <c r="E646" s="2">
        <v>0</v>
      </c>
      <c r="F646" s="2">
        <v>0</v>
      </c>
      <c r="G646" s="3">
        <f t="shared" si="14"/>
        <v>115864.60079999999</v>
      </c>
      <c r="H646" s="3">
        <f t="shared" si="15"/>
        <v>0.56000000000494765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2007944.34</v>
      </c>
      <c r="D647" s="2">
        <f>'PR-RAS'!E654</f>
        <v>3575033.26</v>
      </c>
      <c r="E647" s="2">
        <v>0</v>
      </c>
      <c r="F647" s="2">
        <v>0</v>
      </c>
      <c r="G647" s="3">
        <f t="shared" si="14"/>
        <v>5916075.0155600002</v>
      </c>
      <c r="H647" s="3">
        <f t="shared" si="15"/>
        <v>0.59999999986030161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2116552.58</v>
      </c>
      <c r="D648" s="2">
        <f>'PR-RAS'!E655</f>
        <v>3522852.51</v>
      </c>
      <c r="E648" s="2">
        <v>0</v>
      </c>
      <c r="F648" s="2">
        <v>0</v>
      </c>
      <c r="G648" s="3">
        <f t="shared" si="14"/>
        <v>5927980.6672</v>
      </c>
      <c r="H648" s="3">
        <f t="shared" si="15"/>
        <v>0.91000000014901161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23675.600000000093</v>
      </c>
      <c r="D649" s="2">
        <f>'PR-RAS'!E656</f>
        <v>75856.350000000093</v>
      </c>
      <c r="E649" s="2">
        <v>0</v>
      </c>
      <c r="F649" s="2">
        <v>0</v>
      </c>
      <c r="G649" s="3">
        <f t="shared" si="14"/>
        <v>113651.61840000018</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211682.68</v>
      </c>
      <c r="D662" s="2">
        <f>'PR-RAS'!E669</f>
        <v>98860.800000000003</v>
      </c>
      <c r="E662" s="2">
        <v>0</v>
      </c>
      <c r="F662" s="2">
        <v>0</v>
      </c>
      <c r="G662" s="3">
        <f t="shared" si="14"/>
        <v>270616.22908000002</v>
      </c>
      <c r="H662" s="3">
        <f t="shared" si="15"/>
        <v>0.52000000000407454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12409.38</v>
      </c>
      <c r="D663" s="2">
        <f>'PR-RAS'!E670</f>
        <v>48304.11</v>
      </c>
      <c r="E663" s="2">
        <v>0</v>
      </c>
      <c r="F663" s="2">
        <v>0</v>
      </c>
      <c r="G663" s="3">
        <f t="shared" si="14"/>
        <v>72169.651200000008</v>
      </c>
      <c r="H663" s="3">
        <f t="shared" si="15"/>
        <v>0.48999999999978172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205942.85</v>
      </c>
      <c r="D665" s="2">
        <f>'PR-RAS'!E672</f>
        <v>295990.40999999997</v>
      </c>
      <c r="E665" s="2">
        <v>0</v>
      </c>
      <c r="F665" s="2">
        <v>0</v>
      </c>
      <c r="G665" s="3">
        <f t="shared" si="14"/>
        <v>529821.31687999994</v>
      </c>
      <c r="H665" s="3">
        <f t="shared" si="15"/>
        <v>0.55999999996856786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126100</v>
      </c>
      <c r="D666" s="2">
        <f>'PR-RAS'!E673</f>
        <v>302092.11</v>
      </c>
      <c r="E666" s="2">
        <v>0</v>
      </c>
      <c r="F666" s="2">
        <v>0</v>
      </c>
      <c r="G666" s="3">
        <f t="shared" si="14"/>
        <v>485639.00630000001</v>
      </c>
      <c r="H666" s="3">
        <f t="shared" si="15"/>
        <v>0.10999999998603016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35624.75</v>
      </c>
      <c r="D667" s="2">
        <f>'PR-RAS'!E674</f>
        <v>68000</v>
      </c>
      <c r="E667" s="2">
        <v>0</v>
      </c>
      <c r="F667" s="2">
        <v>0</v>
      </c>
      <c r="G667" s="3">
        <f t="shared" si="14"/>
        <v>114302.08350000001</v>
      </c>
      <c r="H667" s="3">
        <f t="shared" si="15"/>
        <v>0.25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10000</v>
      </c>
      <c r="D699" s="2">
        <f>'PR-RAS'!E706</f>
        <v>0</v>
      </c>
      <c r="E699" s="2">
        <v>0</v>
      </c>
      <c r="F699" s="2">
        <v>0</v>
      </c>
      <c r="G699" s="3">
        <f t="shared" si="14"/>
        <v>6979.9999999999991</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4459.32</v>
      </c>
      <c r="D727" s="2">
        <f>'PR-RAS'!E734</f>
        <v>4550.76</v>
      </c>
      <c r="E727" s="2">
        <v>0</v>
      </c>
      <c r="F727" s="2">
        <v>0</v>
      </c>
      <c r="G727" s="3">
        <f t="shared" si="14"/>
        <v>9845.1698400000005</v>
      </c>
      <c r="H727" s="3">
        <f t="shared" si="15"/>
        <v>0.55999999999949068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30323.87</v>
      </c>
      <c r="D731" s="2">
        <f>'PR-RAS'!E738</f>
        <v>37953.370000000003</v>
      </c>
      <c r="E731" s="2">
        <v>0</v>
      </c>
      <c r="F731" s="2">
        <v>0</v>
      </c>
      <c r="G731" s="3">
        <f t="shared" si="14"/>
        <v>77548.345300000001</v>
      </c>
      <c r="H731" s="3">
        <f t="shared" si="15"/>
        <v>0.50000000000363798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16501.43</v>
      </c>
      <c r="D734" s="2">
        <f>'PR-RAS'!E741</f>
        <v>22217.439999999999</v>
      </c>
      <c r="E734" s="2">
        <v>0</v>
      </c>
      <c r="F734" s="2">
        <v>0</v>
      </c>
      <c r="G734" s="3">
        <f t="shared" si="14"/>
        <v>44666.31523</v>
      </c>
      <c r="H734" s="3">
        <f t="shared" si="15"/>
        <v>0.86999999999898137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6633.33</v>
      </c>
      <c r="D753" s="2">
        <f>'PR-RAS'!E760</f>
        <v>0</v>
      </c>
      <c r="E753" s="2">
        <v>0</v>
      </c>
      <c r="F753" s="2">
        <v>0</v>
      </c>
      <c r="G753" s="3">
        <f t="shared" si="14"/>
        <v>4988.2641599999997</v>
      </c>
      <c r="H753" s="3">
        <f t="shared" si="15"/>
        <v>0.32999999999992724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1920</v>
      </c>
      <c r="D836" s="2">
        <f>'PR-RAS'!E843</f>
        <v>3040</v>
      </c>
      <c r="E836" s="2">
        <v>0</v>
      </c>
      <c r="F836" s="2">
        <v>0</v>
      </c>
      <c r="G836" s="3">
        <f t="shared" si="14"/>
        <v>6680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1061.76</v>
      </c>
      <c r="D839" s="2">
        <f>'PR-RAS'!E846</f>
        <v>663.6</v>
      </c>
      <c r="E839" s="2">
        <v>0</v>
      </c>
      <c r="F839" s="2">
        <v>0</v>
      </c>
      <c r="G839" s="3">
        <f t="shared" si="34"/>
        <v>2001.94848</v>
      </c>
      <c r="H839" s="3">
        <f t="shared" si="35"/>
        <v>0.63999999999998636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1750</v>
      </c>
      <c r="D841" s="2">
        <f>'PR-RAS'!E848</f>
        <v>2100</v>
      </c>
      <c r="E841" s="2">
        <v>0</v>
      </c>
      <c r="F841" s="2">
        <v>0</v>
      </c>
      <c r="G841" s="3">
        <f t="shared" si="34"/>
        <v>4998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5856.63</v>
      </c>
      <c r="D843" s="2">
        <f>'PR-RAS'!E850</f>
        <v>19275.52</v>
      </c>
      <c r="E843" s="2">
        <v>0</v>
      </c>
      <c r="F843" s="2">
        <v>0</v>
      </c>
      <c r="G843" s="3">
        <f t="shared" si="34"/>
        <v>37391.258139999998</v>
      </c>
      <c r="H843" s="3">
        <f t="shared" si="35"/>
        <v>0.8499999999994543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38534.07</v>
      </c>
      <c r="D844" s="2">
        <f>'PR-RAS'!E851</f>
        <v>43474.879999999997</v>
      </c>
      <c r="E844" s="2">
        <v>0</v>
      </c>
      <c r="F844" s="2">
        <v>0</v>
      </c>
      <c r="G844" s="3">
        <f t="shared" si="34"/>
        <v>105782.86868999999</v>
      </c>
      <c r="H844" s="3">
        <f t="shared" si="35"/>
        <v>0.19000000000232831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1156.51</v>
      </c>
      <c r="D848" s="2">
        <f>'PR-RAS'!E855</f>
        <v>199.9</v>
      </c>
      <c r="E848" s="2">
        <v>0</v>
      </c>
      <c r="F848" s="2">
        <v>0</v>
      </c>
      <c r="G848" s="3">
        <f t="shared" si="34"/>
        <v>1318.1945699999999</v>
      </c>
      <c r="H848" s="3">
        <f t="shared" si="35"/>
        <v>0.59000000000000341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19956.939999999999</v>
      </c>
      <c r="D974" s="2">
        <f>'PR-RAS'!E981</f>
        <v>0</v>
      </c>
      <c r="E974" s="2">
        <v>0</v>
      </c>
      <c r="F974" s="2">
        <v>0</v>
      </c>
      <c r="G974" s="3">
        <f t="shared" si="34"/>
        <v>19418.102619999998</v>
      </c>
      <c r="H974" s="3">
        <f t="shared" si="35"/>
        <v>6.0000000001309672E-2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6158842.790000001</v>
      </c>
      <c r="D1011" s="7">
        <f>BILANCA!E6</f>
        <v>6454641.2199999988</v>
      </c>
      <c r="E1011" s="7">
        <v>0</v>
      </c>
      <c r="F1011" s="7">
        <v>0</v>
      </c>
      <c r="G1011" s="8">
        <f t="shared" ref="G1011:G1306" si="38">B1011/1000*C1011+B1011/500*D1011</f>
        <v>19068.125229999998</v>
      </c>
      <c r="H1011" s="8">
        <f t="shared" si="35"/>
        <v>0.42999999783933163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5405277.2500000009</v>
      </c>
      <c r="D1012" s="2">
        <f>BILANCA!E7</f>
        <v>5457238.2999999989</v>
      </c>
      <c r="E1012" s="2">
        <v>0</v>
      </c>
      <c r="F1012" s="2">
        <v>0</v>
      </c>
      <c r="G1012" s="3">
        <f t="shared" si="38"/>
        <v>32639.507699999998</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354367.94</v>
      </c>
      <c r="D1013" s="2">
        <f>BILANCA!E8</f>
        <v>354367.94</v>
      </c>
      <c r="E1013" s="2">
        <v>0</v>
      </c>
      <c r="F1013" s="2">
        <v>0</v>
      </c>
      <c r="G1013" s="3">
        <f t="shared" si="38"/>
        <v>3189.3114599999999</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354367.94</v>
      </c>
      <c r="D1014" s="2">
        <f>BILANCA!E9</f>
        <v>354367.94</v>
      </c>
      <c r="E1014" s="2">
        <v>0</v>
      </c>
      <c r="F1014" s="2">
        <v>0</v>
      </c>
      <c r="G1014" s="3">
        <f t="shared" si="38"/>
        <v>4252.4152800000002</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4941043.1800000006</v>
      </c>
      <c r="D1017" s="2">
        <f>BILANCA!E12</f>
        <v>4993004.2299999986</v>
      </c>
      <c r="E1017" s="2">
        <v>0</v>
      </c>
      <c r="F1017" s="2">
        <v>0</v>
      </c>
      <c r="G1017" s="3">
        <f t="shared" si="38"/>
        <v>104489.36147999999</v>
      </c>
      <c r="H1017" s="3">
        <f t="shared" si="35"/>
        <v>0.40999999921768904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4847515.8000000007</v>
      </c>
      <c r="D1018" s="2">
        <f>BILANCA!E13</f>
        <v>4865215.6499999985</v>
      </c>
      <c r="E1018" s="2">
        <v>0</v>
      </c>
      <c r="F1018" s="2">
        <v>0</v>
      </c>
      <c r="G1018" s="3">
        <f t="shared" si="38"/>
        <v>116623.57679999998</v>
      </c>
      <c r="H1018" s="3">
        <f t="shared" si="35"/>
        <v>0.55000000074505806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12878.35</v>
      </c>
      <c r="D1019" s="2">
        <f>BILANCA!E14</f>
        <v>12878.35</v>
      </c>
      <c r="E1019" s="2">
        <v>0</v>
      </c>
      <c r="F1019" s="2">
        <v>0</v>
      </c>
      <c r="G1019" s="3">
        <f t="shared" si="38"/>
        <v>347.71544999999998</v>
      </c>
      <c r="H1019" s="3">
        <f t="shared" si="35"/>
        <v>0.7000000000007276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3205437.98</v>
      </c>
      <c r="D1020" s="2">
        <f>BILANCA!E15</f>
        <v>3285795.23</v>
      </c>
      <c r="E1020" s="2">
        <v>0</v>
      </c>
      <c r="F1020" s="2">
        <v>0</v>
      </c>
      <c r="G1020" s="3">
        <f t="shared" si="38"/>
        <v>97770.28439999999</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1750065.14</v>
      </c>
      <c r="D1021" s="2">
        <f>BILANCA!E16</f>
        <v>1880027.34</v>
      </c>
      <c r="E1021" s="2">
        <v>0</v>
      </c>
      <c r="F1021" s="2">
        <v>0</v>
      </c>
      <c r="G1021" s="3">
        <f t="shared" si="38"/>
        <v>60611.318019999992</v>
      </c>
      <c r="H1021" s="3">
        <f t="shared" si="35"/>
        <v>0.47999999998137355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3583448.58</v>
      </c>
      <c r="D1022" s="2">
        <f>BILANCA!E17</f>
        <v>3785468.21</v>
      </c>
      <c r="E1022" s="2">
        <v>0</v>
      </c>
      <c r="F1022" s="2">
        <v>0</v>
      </c>
      <c r="G1022" s="3">
        <f t="shared" si="38"/>
        <v>133852.62</v>
      </c>
      <c r="H1022" s="3">
        <f t="shared" si="35"/>
        <v>0.62999999988824129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3704314.25</v>
      </c>
      <c r="D1023" s="2">
        <f>BILANCA!E18</f>
        <v>4098953.48</v>
      </c>
      <c r="E1023" s="2">
        <v>0</v>
      </c>
      <c r="F1023" s="2">
        <v>0</v>
      </c>
      <c r="G1023" s="3">
        <f t="shared" si="38"/>
        <v>154728.87573</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70623.409999999974</v>
      </c>
      <c r="D1024" s="2">
        <f>BILANCA!E19</f>
        <v>79810.150000000081</v>
      </c>
      <c r="E1024" s="2">
        <v>0</v>
      </c>
      <c r="F1024" s="2">
        <v>0</v>
      </c>
      <c r="G1024" s="3">
        <f t="shared" si="38"/>
        <v>3223.4119400000022</v>
      </c>
      <c r="H1024" s="3">
        <f t="shared" si="35"/>
        <v>0.56000000005587935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129317.54</v>
      </c>
      <c r="D1025" s="2">
        <f>BILANCA!E20</f>
        <v>134520.04</v>
      </c>
      <c r="E1025" s="2">
        <v>0</v>
      </c>
      <c r="F1025" s="2">
        <v>0</v>
      </c>
      <c r="G1025" s="3">
        <f t="shared" si="38"/>
        <v>5975.3643000000002</v>
      </c>
      <c r="H1025" s="3">
        <f t="shared" si="35"/>
        <v>0.50000000001455192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32222.23</v>
      </c>
      <c r="D1026" s="2">
        <f>BILANCA!E21</f>
        <v>43936.53</v>
      </c>
      <c r="E1026" s="2">
        <v>0</v>
      </c>
      <c r="F1026" s="2">
        <v>0</v>
      </c>
      <c r="G1026" s="3">
        <f t="shared" si="38"/>
        <v>1921.5246400000001</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44025.37</v>
      </c>
      <c r="D1027" s="2">
        <f>BILANCA!E22</f>
        <v>44025.37</v>
      </c>
      <c r="E1027" s="2">
        <v>0</v>
      </c>
      <c r="F1027" s="2">
        <v>0</v>
      </c>
      <c r="G1027" s="3">
        <f t="shared" si="38"/>
        <v>2245.2938700000004</v>
      </c>
      <c r="H1027" s="3">
        <f t="shared" si="35"/>
        <v>0.74000000000523869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82513.100000000006</v>
      </c>
      <c r="D1030" s="2">
        <f>BILANCA!E25</f>
        <v>82513.100000000006</v>
      </c>
      <c r="E1030" s="2">
        <v>0</v>
      </c>
      <c r="F1030" s="2">
        <v>0</v>
      </c>
      <c r="G1030" s="3">
        <f t="shared" si="38"/>
        <v>4950.7860000000001</v>
      </c>
      <c r="H1030" s="3">
        <f t="shared" si="35"/>
        <v>0.20000000001164153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50602.7</v>
      </c>
      <c r="D1031" s="2">
        <f>BILANCA!E26</f>
        <v>71941.210000000006</v>
      </c>
      <c r="E1031" s="2">
        <v>0</v>
      </c>
      <c r="F1031" s="2">
        <v>0</v>
      </c>
      <c r="G1031" s="3">
        <f t="shared" si="38"/>
        <v>4084.1875200000004</v>
      </c>
      <c r="H1031" s="3">
        <f t="shared" si="35"/>
        <v>0.51000000000931323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268057.53000000003</v>
      </c>
      <c r="D1033" s="2">
        <f>BILANCA!E28</f>
        <v>297126.09999999998</v>
      </c>
      <c r="E1033" s="2">
        <v>0</v>
      </c>
      <c r="F1033" s="2">
        <v>0</v>
      </c>
      <c r="G1033" s="3">
        <f t="shared" si="38"/>
        <v>19833.123789999998</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21924.69</v>
      </c>
      <c r="D1035" s="2">
        <f>BILANCA!E30</f>
        <v>21924.69</v>
      </c>
      <c r="E1035" s="2">
        <v>0</v>
      </c>
      <c r="F1035" s="2">
        <v>0</v>
      </c>
      <c r="G1035" s="3">
        <f t="shared" si="38"/>
        <v>1644.35175</v>
      </c>
      <c r="H1035" s="3">
        <f t="shared" si="35"/>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21924.69</v>
      </c>
      <c r="D1039" s="2">
        <f>BILANCA!E34</f>
        <v>21924.69</v>
      </c>
      <c r="E1039" s="2">
        <v>0</v>
      </c>
      <c r="F1039" s="2">
        <v>0</v>
      </c>
      <c r="G1039" s="3">
        <f t="shared" si="38"/>
        <v>1907.44803</v>
      </c>
      <c r="H1039" s="3">
        <f t="shared" si="35"/>
        <v>0.62000000000261934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16537.91</v>
      </c>
      <c r="D1046" s="2">
        <f>BILANCA!E41</f>
        <v>16537.91</v>
      </c>
      <c r="E1046" s="2">
        <v>0</v>
      </c>
      <c r="F1046" s="2">
        <v>0</v>
      </c>
      <c r="G1046" s="3">
        <f t="shared" si="38"/>
        <v>1786.0942799999998</v>
      </c>
      <c r="H1046" s="3">
        <f t="shared" si="35"/>
        <v>0.18000000000029104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16537.91</v>
      </c>
      <c r="D1047" s="2">
        <f>BILANCA!E42</f>
        <v>16537.91</v>
      </c>
      <c r="E1047" s="2">
        <v>0</v>
      </c>
      <c r="F1047" s="2">
        <v>0</v>
      </c>
      <c r="G1047" s="3">
        <f t="shared" si="38"/>
        <v>1835.7080099999998</v>
      </c>
      <c r="H1047" s="3">
        <f t="shared" si="35"/>
        <v>0.18000000000029104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6366.0599999999995</v>
      </c>
      <c r="D1050" s="2">
        <f>BILANCA!E45</f>
        <v>31440.52</v>
      </c>
      <c r="E1050" s="2">
        <v>0</v>
      </c>
      <c r="F1050" s="2">
        <v>0</v>
      </c>
      <c r="G1050" s="3">
        <f t="shared" si="38"/>
        <v>2769.8840000000005</v>
      </c>
      <c r="H1050" s="3">
        <f t="shared" si="35"/>
        <v>0.53999999999905413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952.15</v>
      </c>
      <c r="D1052" s="2">
        <f>BILANCA!E47</f>
        <v>952.15</v>
      </c>
      <c r="E1052" s="2">
        <v>0</v>
      </c>
      <c r="F1052" s="2">
        <v>0</v>
      </c>
      <c r="G1052" s="3">
        <f t="shared" si="38"/>
        <v>119.97090000000001</v>
      </c>
      <c r="H1052" s="3">
        <f t="shared" si="35"/>
        <v>0.29999999999995453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8255.57</v>
      </c>
      <c r="D1053" s="2">
        <f>BILANCA!E48</f>
        <v>21068.07</v>
      </c>
      <c r="E1053" s="2">
        <v>0</v>
      </c>
      <c r="F1053" s="2">
        <v>0</v>
      </c>
      <c r="G1053" s="3">
        <f t="shared" si="38"/>
        <v>2166.8435299999996</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12500</v>
      </c>
      <c r="E1054" s="2">
        <v>0</v>
      </c>
      <c r="F1054" s="2">
        <v>0</v>
      </c>
      <c r="G1054" s="3">
        <f t="shared" si="38"/>
        <v>1100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2841.66</v>
      </c>
      <c r="D1055" s="2">
        <f>BILANCA!E50</f>
        <v>3079.7</v>
      </c>
      <c r="E1055" s="2">
        <v>0</v>
      </c>
      <c r="F1055" s="2">
        <v>0</v>
      </c>
      <c r="G1055" s="3">
        <f t="shared" si="38"/>
        <v>405.04769999999996</v>
      </c>
      <c r="H1055" s="3">
        <f t="shared" si="35"/>
        <v>0.64000000000032742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3155.5</v>
      </c>
      <c r="D1059" s="2">
        <f>BILANCA!E54</f>
        <v>3155.5</v>
      </c>
      <c r="E1059" s="2">
        <v>0</v>
      </c>
      <c r="F1059" s="2">
        <v>0</v>
      </c>
      <c r="G1059" s="3">
        <f t="shared" si="38"/>
        <v>463.85850000000005</v>
      </c>
      <c r="H1059" s="3">
        <f t="shared" si="35"/>
        <v>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3155.5</v>
      </c>
      <c r="D1060" s="2">
        <f>BILANCA!E55</f>
        <v>3155.5</v>
      </c>
      <c r="E1060" s="2">
        <v>0</v>
      </c>
      <c r="F1060" s="2">
        <v>0</v>
      </c>
      <c r="G1060" s="3">
        <f t="shared" si="38"/>
        <v>473.32500000000005</v>
      </c>
      <c r="H1060" s="3">
        <f t="shared" si="35"/>
        <v>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109866.13</v>
      </c>
      <c r="D1061" s="2">
        <f>BILANCA!E56</f>
        <v>109866.13</v>
      </c>
      <c r="E1061" s="2">
        <v>0</v>
      </c>
      <c r="F1061" s="2">
        <v>0</v>
      </c>
      <c r="G1061" s="3">
        <f t="shared" si="38"/>
        <v>16809.517889999999</v>
      </c>
      <c r="H1061" s="3">
        <f t="shared" si="35"/>
        <v>0.26000000000931323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105897.72</v>
      </c>
      <c r="D1062" s="2">
        <f>BILANCA!E57</f>
        <v>105897.72</v>
      </c>
      <c r="E1062" s="2">
        <v>0</v>
      </c>
      <c r="F1062" s="2">
        <v>0</v>
      </c>
      <c r="G1062" s="3">
        <f t="shared" si="38"/>
        <v>16520.044319999997</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3968.41</v>
      </c>
      <c r="D1066" s="2">
        <f>BILANCA!E61</f>
        <v>3968.41</v>
      </c>
      <c r="E1066" s="2">
        <v>0</v>
      </c>
      <c r="F1066" s="2">
        <v>0</v>
      </c>
      <c r="G1066" s="3">
        <f t="shared" si="38"/>
        <v>666.69288000000006</v>
      </c>
      <c r="H1066" s="3">
        <f t="shared" si="35"/>
        <v>0.81999999999970896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753565.54</v>
      </c>
      <c r="D1074" s="2">
        <f>BILANCA!E69</f>
        <v>997402.92</v>
      </c>
      <c r="E1074" s="2">
        <v>0</v>
      </c>
      <c r="F1074" s="2">
        <v>0</v>
      </c>
      <c r="G1074" s="3">
        <f t="shared" si="38"/>
        <v>175895.76832000003</v>
      </c>
      <c r="H1074" s="3">
        <f t="shared" si="35"/>
        <v>0.53999999992083758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23675.600000000002</v>
      </c>
      <c r="D1075" s="2">
        <f>BILANCA!E70</f>
        <v>75856.349999999991</v>
      </c>
      <c r="E1075" s="2">
        <v>0</v>
      </c>
      <c r="F1075" s="2">
        <v>0</v>
      </c>
      <c r="G1075" s="3">
        <f t="shared" si="38"/>
        <v>11400.2395</v>
      </c>
      <c r="H1075" s="3">
        <f t="shared" si="35"/>
        <v>0.74999999998908606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20020.63</v>
      </c>
      <c r="D1076" s="2">
        <f>BILANCA!E71</f>
        <v>74540.84</v>
      </c>
      <c r="E1076" s="2">
        <v>0</v>
      </c>
      <c r="F1076" s="2">
        <v>0</v>
      </c>
      <c r="G1076" s="3">
        <f t="shared" si="38"/>
        <v>11160.752460000002</v>
      </c>
      <c r="H1076" s="3">
        <f t="shared" si="35"/>
        <v>0.53000000000247383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20020.63</v>
      </c>
      <c r="D1078" s="2">
        <f>BILANCA!E73</f>
        <v>74540.84</v>
      </c>
      <c r="E1078" s="2">
        <v>0</v>
      </c>
      <c r="F1078" s="2">
        <v>0</v>
      </c>
      <c r="G1078" s="3">
        <f t="shared" si="38"/>
        <v>11498.95708</v>
      </c>
      <c r="H1078" s="3">
        <f t="shared" si="35"/>
        <v>0.53000000000247383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3654.97</v>
      </c>
      <c r="D1085" s="2">
        <f>BILANCA!E80</f>
        <v>1315.51</v>
      </c>
      <c r="E1085" s="2">
        <v>0</v>
      </c>
      <c r="F1085" s="2">
        <v>0</v>
      </c>
      <c r="G1085" s="3">
        <f t="shared" si="38"/>
        <v>471.44925000000001</v>
      </c>
      <c r="H1085" s="3">
        <f t="shared" si="35"/>
        <v>0.52000000000020918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11615.050000000001</v>
      </c>
      <c r="D1087" s="2">
        <f>BILANCA!E82</f>
        <v>10909.380000000001</v>
      </c>
      <c r="E1087" s="2">
        <v>0</v>
      </c>
      <c r="F1087" s="2">
        <v>0</v>
      </c>
      <c r="G1087" s="3">
        <f t="shared" si="38"/>
        <v>2574.40337</v>
      </c>
      <c r="H1087" s="3">
        <f t="shared" si="35"/>
        <v>0.43000000000211003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60</v>
      </c>
      <c r="D1089" s="2">
        <f>BILANCA!E84</f>
        <v>60</v>
      </c>
      <c r="E1089" s="2">
        <v>0</v>
      </c>
      <c r="F1089" s="2">
        <v>0</v>
      </c>
      <c r="G1089" s="3">
        <f t="shared" si="38"/>
        <v>14.22</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219.19</v>
      </c>
      <c r="D1090" s="2">
        <f>BILANCA!E85</f>
        <v>219.19</v>
      </c>
      <c r="E1090" s="2">
        <v>0</v>
      </c>
      <c r="F1090" s="2">
        <v>0</v>
      </c>
      <c r="G1090" s="3">
        <f t="shared" si="38"/>
        <v>52.605599999999995</v>
      </c>
      <c r="H1090" s="3">
        <f t="shared" si="35"/>
        <v>0.37999999999999545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11335.86</v>
      </c>
      <c r="D1092" s="2">
        <f>BILANCA!E87</f>
        <v>10630.19</v>
      </c>
      <c r="E1092" s="2">
        <v>0</v>
      </c>
      <c r="F1092" s="2">
        <v>0</v>
      </c>
      <c r="G1092" s="3">
        <f t="shared" si="38"/>
        <v>2672.8916800000002</v>
      </c>
      <c r="H1092" s="3">
        <f t="shared" si="35"/>
        <v>0.32999999999992724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650939.01</v>
      </c>
      <c r="D1140" s="2">
        <f>BILANCA!E135</f>
        <v>650939.01</v>
      </c>
      <c r="E1140" s="2">
        <v>0</v>
      </c>
      <c r="F1140" s="2">
        <v>0</v>
      </c>
      <c r="G1140" s="3">
        <f t="shared" si="38"/>
        <v>253866.21390000003</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650939.01</v>
      </c>
      <c r="D1141" s="2">
        <f>BILANCA!E136</f>
        <v>650939.01</v>
      </c>
      <c r="E1141" s="2">
        <v>0</v>
      </c>
      <c r="F1141" s="2">
        <v>0</v>
      </c>
      <c r="G1141" s="3">
        <f t="shared" si="38"/>
        <v>255819.03093000001</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650939.01</v>
      </c>
      <c r="D1145" s="2">
        <f>BILANCA!E140</f>
        <v>650939.01</v>
      </c>
      <c r="E1145" s="2">
        <v>0</v>
      </c>
      <c r="F1145" s="2">
        <v>0</v>
      </c>
      <c r="G1145" s="3">
        <f t="shared" si="38"/>
        <v>263630.29905000003</v>
      </c>
      <c r="H1145" s="3">
        <f t="shared" si="41"/>
        <v>2.0000000018626451E-2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16208.80000000001</v>
      </c>
      <c r="D1152" s="2">
        <f>BILANCA!E147</f>
        <v>246229.25</v>
      </c>
      <c r="E1152" s="2">
        <v>0</v>
      </c>
      <c r="F1152" s="2">
        <v>0</v>
      </c>
      <c r="G1152" s="3">
        <f t="shared" si="38"/>
        <v>72230.756599999993</v>
      </c>
      <c r="H1152" s="3">
        <f t="shared" si="41"/>
        <v>0.44999999998981366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10160.35</v>
      </c>
      <c r="D1153" s="2">
        <f>BILANCA!E148</f>
        <v>10858.57</v>
      </c>
      <c r="E1153" s="2">
        <v>0</v>
      </c>
      <c r="F1153" s="2">
        <v>0</v>
      </c>
      <c r="G1153" s="3">
        <f t="shared" si="38"/>
        <v>4558.4810699999998</v>
      </c>
      <c r="H1153" s="3">
        <f t="shared" si="41"/>
        <v>0.78000000000065484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5615.61</v>
      </c>
      <c r="D1155" s="2">
        <f>BILANCA!E150</f>
        <v>230923.5</v>
      </c>
      <c r="E1155" s="2">
        <v>0</v>
      </c>
      <c r="F1155" s="2">
        <v>0</v>
      </c>
      <c r="G1155" s="3">
        <f t="shared" si="38"/>
        <v>67782.078450000001</v>
      </c>
      <c r="H1155" s="3">
        <f t="shared" si="41"/>
        <v>0.89000000000032742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5615.61</v>
      </c>
      <c r="D1158" s="2">
        <f>BILANCA!E153</f>
        <v>230923.5</v>
      </c>
      <c r="E1158" s="2">
        <v>0</v>
      </c>
      <c r="F1158" s="2">
        <v>0</v>
      </c>
      <c r="G1158" s="3">
        <f t="shared" si="38"/>
        <v>69184.466279999993</v>
      </c>
      <c r="H1158" s="3">
        <f t="shared" si="41"/>
        <v>0.89000000000032742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13018.67</v>
      </c>
      <c r="D1164" s="2">
        <f>BILANCA!E159</f>
        <v>10504.42</v>
      </c>
      <c r="E1164" s="2">
        <v>0</v>
      </c>
      <c r="F1164" s="2">
        <v>0</v>
      </c>
      <c r="G1164" s="3">
        <f t="shared" si="38"/>
        <v>5240.2365399999999</v>
      </c>
      <c r="H1164" s="3">
        <f t="shared" si="41"/>
        <v>0.75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36941.69</v>
      </c>
      <c r="D1165" s="2">
        <f>BILANCA!E160</f>
        <v>3969.16</v>
      </c>
      <c r="E1165" s="2">
        <v>0</v>
      </c>
      <c r="F1165" s="2">
        <v>0</v>
      </c>
      <c r="G1165" s="3">
        <f t="shared" si="38"/>
        <v>6956.4015499999996</v>
      </c>
      <c r="H1165" s="3">
        <f t="shared" si="41"/>
        <v>0.46999999999752617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49527.519999999997</v>
      </c>
      <c r="D1169" s="2">
        <f>BILANCA!E164</f>
        <v>10026.4</v>
      </c>
      <c r="E1169" s="2">
        <v>0</v>
      </c>
      <c r="F1169" s="2">
        <v>0</v>
      </c>
      <c r="G1169" s="3">
        <f t="shared" si="38"/>
        <v>11063.27088</v>
      </c>
      <c r="H1169" s="3">
        <f t="shared" si="41"/>
        <v>0.88000000000283762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51127.08</v>
      </c>
      <c r="D1170" s="2">
        <f>BILANCA!E165</f>
        <v>13468.930000000008</v>
      </c>
      <c r="E1170" s="2">
        <v>0</v>
      </c>
      <c r="F1170" s="2">
        <v>0</v>
      </c>
      <c r="G1170" s="3">
        <f t="shared" si="38"/>
        <v>12490.390400000004</v>
      </c>
      <c r="H1170" s="3">
        <f t="shared" si="41"/>
        <v>0.14999999999417923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82676.3</v>
      </c>
      <c r="D1171" s="2">
        <f>BILANCA!E166</f>
        <v>73190.77</v>
      </c>
      <c r="E1171" s="2">
        <v>0</v>
      </c>
      <c r="F1171" s="2">
        <v>0</v>
      </c>
      <c r="G1171" s="3">
        <f t="shared" si="38"/>
        <v>36878.312239999999</v>
      </c>
      <c r="H1171" s="3">
        <f t="shared" si="41"/>
        <v>0.52999999999883585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31549.22</v>
      </c>
      <c r="D1175" s="2">
        <f>BILANCA!E170</f>
        <v>59721.84</v>
      </c>
      <c r="E1175" s="2">
        <v>0</v>
      </c>
      <c r="F1175" s="2">
        <v>0</v>
      </c>
      <c r="G1175" s="3">
        <f t="shared" si="38"/>
        <v>24913.828500000003</v>
      </c>
      <c r="H1175" s="3">
        <f t="shared" si="41"/>
        <v>0.38000000000465661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6158842.79</v>
      </c>
      <c r="D1180" s="2">
        <f>BILANCA!E176</f>
        <v>6454641.2199999988</v>
      </c>
      <c r="E1180" s="2">
        <v>0</v>
      </c>
      <c r="F1180" s="2">
        <v>0</v>
      </c>
      <c r="G1180" s="3">
        <f t="shared" si="38"/>
        <v>3241581.2890999997</v>
      </c>
      <c r="H1180" s="3">
        <f t="shared" si="41"/>
        <v>0.4299999987706542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1438296.88</v>
      </c>
      <c r="D1181" s="2">
        <f>BILANCA!E177</f>
        <v>2719520.52</v>
      </c>
      <c r="E1181" s="2">
        <v>0</v>
      </c>
      <c r="F1181" s="2">
        <v>0</v>
      </c>
      <c r="G1181" s="3">
        <f t="shared" si="38"/>
        <v>1176024.7843200001</v>
      </c>
      <c r="H1181" s="3">
        <f t="shared" si="41"/>
        <v>0.60000000009313226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775333.21</v>
      </c>
      <c r="D1182" s="2">
        <f>BILANCA!E178</f>
        <v>1154565.3</v>
      </c>
      <c r="E1182" s="2">
        <v>0</v>
      </c>
      <c r="F1182" s="2">
        <v>0</v>
      </c>
      <c r="G1182" s="3">
        <f t="shared" si="38"/>
        <v>530527.77532000002</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10930.23</v>
      </c>
      <c r="D1183" s="2">
        <f>BILANCA!E179</f>
        <v>12509.7</v>
      </c>
      <c r="E1183" s="2">
        <v>0</v>
      </c>
      <c r="F1183" s="2">
        <v>0</v>
      </c>
      <c r="G1183" s="3">
        <f t="shared" si="38"/>
        <v>6219.2859900000003</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392440.8</v>
      </c>
      <c r="D1184" s="2">
        <f>BILANCA!E180</f>
        <v>403228.82</v>
      </c>
      <c r="E1184" s="2">
        <v>0</v>
      </c>
      <c r="F1184" s="2">
        <v>0</v>
      </c>
      <c r="G1184" s="3">
        <f t="shared" si="38"/>
        <v>208608.32855999999</v>
      </c>
      <c r="H1184" s="3">
        <f t="shared" si="41"/>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174163.88</v>
      </c>
      <c r="D1185" s="2">
        <f>BILANCA!E181</f>
        <v>553190.61</v>
      </c>
      <c r="E1185" s="2">
        <v>0</v>
      </c>
      <c r="F1185" s="2">
        <v>0</v>
      </c>
      <c r="G1185" s="3">
        <f t="shared" si="38"/>
        <v>224095.39249999999</v>
      </c>
      <c r="H1185" s="3">
        <f t="shared" si="41"/>
        <v>0.51000000000931323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90055.64</v>
      </c>
      <c r="D1187" s="2">
        <f>BILANCA!E183</f>
        <v>54520.7</v>
      </c>
      <c r="E1187" s="2">
        <v>0</v>
      </c>
      <c r="F1187" s="2">
        <v>0</v>
      </c>
      <c r="G1187" s="3">
        <f t="shared" si="38"/>
        <v>35240.176079999997</v>
      </c>
      <c r="H1187" s="3">
        <f t="shared" si="41"/>
        <v>0.66000000000349246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84108.24</v>
      </c>
      <c r="D1188" s="2">
        <f>BILANCA!E184</f>
        <v>498669.91</v>
      </c>
      <c r="E1188" s="2">
        <v>0</v>
      </c>
      <c r="F1188" s="2">
        <v>0</v>
      </c>
      <c r="G1188" s="3">
        <f t="shared" si="38"/>
        <v>192497.75467999995</v>
      </c>
      <c r="H1188" s="3">
        <f t="shared" si="41"/>
        <v>0.33000000003085006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98759.18</v>
      </c>
      <c r="D1198" s="2">
        <f>BILANCA!E194</f>
        <v>139535.1</v>
      </c>
      <c r="E1198" s="2">
        <v>0</v>
      </c>
      <c r="F1198" s="2">
        <v>0</v>
      </c>
      <c r="G1198" s="3">
        <f t="shared" si="38"/>
        <v>71031.923439999999</v>
      </c>
      <c r="H1198" s="3">
        <f t="shared" si="41"/>
        <v>0.27999999999883585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19472.05</v>
      </c>
      <c r="D1199" s="2">
        <f>BILANCA!E195</f>
        <v>27944.55</v>
      </c>
      <c r="E1199" s="2">
        <v>0</v>
      </c>
      <c r="F1199" s="2">
        <v>0</v>
      </c>
      <c r="G1199" s="3">
        <f t="shared" si="38"/>
        <v>14243.25735</v>
      </c>
      <c r="H1199" s="3">
        <f t="shared" si="41"/>
        <v>0.5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79567.070000000007</v>
      </c>
      <c r="D1200" s="2">
        <f>BILANCA!E196</f>
        <v>18156.52</v>
      </c>
      <c r="E1200" s="2">
        <v>0</v>
      </c>
      <c r="F1200" s="2">
        <v>0</v>
      </c>
      <c r="G1200" s="3">
        <f t="shared" si="38"/>
        <v>22017.2209</v>
      </c>
      <c r="H1200" s="3">
        <f t="shared" si="41"/>
        <v>0.55000000000654836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190064.01</v>
      </c>
      <c r="D1201" s="2">
        <f>BILANCA!E197</f>
        <v>695063.59</v>
      </c>
      <c r="E1201" s="2">
        <v>0</v>
      </c>
      <c r="F1201" s="2">
        <v>0</v>
      </c>
      <c r="G1201" s="3">
        <f t="shared" si="38"/>
        <v>301816.51728999999</v>
      </c>
      <c r="H1201" s="3">
        <f t="shared" si="41"/>
        <v>0.42000000004190952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190064.01</v>
      </c>
      <c r="D1203" s="2">
        <f>BILANCA!E199</f>
        <v>695063.59</v>
      </c>
      <c r="E1203" s="2">
        <v>0</v>
      </c>
      <c r="F1203" s="2">
        <v>0</v>
      </c>
      <c r="G1203" s="3">
        <f t="shared" si="44"/>
        <v>304976.89966999996</v>
      </c>
      <c r="H1203" s="3">
        <f t="shared" si="45"/>
        <v>0.42000000004190952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472899.66</v>
      </c>
      <c r="D1223" s="2">
        <f>BILANCA!E219</f>
        <v>422509.27</v>
      </c>
      <c r="E1223" s="2">
        <v>0</v>
      </c>
      <c r="F1223" s="2">
        <v>0</v>
      </c>
      <c r="G1223" s="3">
        <f t="shared" si="38"/>
        <v>280716.57659999997</v>
      </c>
      <c r="H1223" s="3">
        <f t="shared" si="41"/>
        <v>0.61000000004423782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472899.66</v>
      </c>
      <c r="D1224" s="2">
        <f>BILANCA!E220</f>
        <v>422509.27</v>
      </c>
      <c r="E1224" s="2">
        <v>0</v>
      </c>
      <c r="F1224" s="2">
        <v>0</v>
      </c>
      <c r="G1224" s="3">
        <f t="shared" si="38"/>
        <v>282034.49479999999</v>
      </c>
      <c r="H1224" s="3">
        <f t="shared" si="41"/>
        <v>0.61000000004423782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376491.49</v>
      </c>
      <c r="D1229" s="2">
        <f>BILANCA!E225</f>
        <v>422349.37</v>
      </c>
      <c r="E1229" s="2">
        <v>0</v>
      </c>
      <c r="F1229" s="2">
        <v>0</v>
      </c>
      <c r="G1229" s="3">
        <f t="shared" si="38"/>
        <v>267440.66037</v>
      </c>
      <c r="H1229" s="3">
        <f t="shared" si="41"/>
        <v>0.85999999998603016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90250</v>
      </c>
      <c r="D1232" s="2">
        <f>BILANCA!E228</f>
        <v>0</v>
      </c>
      <c r="E1232" s="2">
        <v>0</v>
      </c>
      <c r="F1232" s="2">
        <v>0</v>
      </c>
      <c r="G1232" s="3">
        <f t="shared" si="38"/>
        <v>20035.5</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6158.17</v>
      </c>
      <c r="D1234" s="2">
        <f>BILANCA!E230</f>
        <v>159.9</v>
      </c>
      <c r="E1234" s="2">
        <v>0</v>
      </c>
      <c r="F1234" s="2">
        <v>0</v>
      </c>
      <c r="G1234" s="3">
        <f t="shared" si="38"/>
        <v>1451.06528</v>
      </c>
      <c r="H1234" s="3">
        <f t="shared" si="41"/>
        <v>0.27000000000006708</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447382.36</v>
      </c>
      <c r="E1251" s="2">
        <v>0</v>
      </c>
      <c r="F1251" s="2">
        <v>0</v>
      </c>
      <c r="G1251" s="3">
        <f>B1251/1000*C1251+B1251/500*D1251</f>
        <v>215638.29751999999</v>
      </c>
      <c r="H1251" s="3">
        <f>ABS(C1251-ROUND(C1251,0))+ABS(D1251-ROUND(D1251,0))</f>
        <v>0.35999999998603016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4720545.91</v>
      </c>
      <c r="D1255" s="2">
        <f>BILANCA!E251</f>
        <v>3735120.6999999993</v>
      </c>
      <c r="E1255" s="2">
        <v>0</v>
      </c>
      <c r="F1255" s="2">
        <v>0</v>
      </c>
      <c r="G1255" s="3">
        <f t="shared" si="38"/>
        <v>2986742.8909499999</v>
      </c>
      <c r="H1255" s="3">
        <f t="shared" si="41"/>
        <v>0.39000000059604645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5427553.25</v>
      </c>
      <c r="D1256" s="2">
        <f>BILANCA!E252</f>
        <v>5685668.0399999991</v>
      </c>
      <c r="E1256" s="2">
        <v>0</v>
      </c>
      <c r="F1256" s="2">
        <v>0</v>
      </c>
      <c r="G1256" s="3">
        <f t="shared" si="38"/>
        <v>4132526.7751799994</v>
      </c>
      <c r="H1256" s="3">
        <f t="shared" si="41"/>
        <v>0.28999999910593033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5472391.4100000001</v>
      </c>
      <c r="D1257" s="2">
        <f>BILANCA!E253</f>
        <v>6108177.3099999996</v>
      </c>
      <c r="E1257" s="2">
        <v>0</v>
      </c>
      <c r="F1257" s="2">
        <v>0</v>
      </c>
      <c r="G1257" s="3">
        <f t="shared" si="38"/>
        <v>4369120.2694099993</v>
      </c>
      <c r="H1257" s="3">
        <f t="shared" si="41"/>
        <v>0.71999999973922968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44838.16</v>
      </c>
      <c r="D1258" s="2">
        <f>BILANCA!E254</f>
        <v>422509.27</v>
      </c>
      <c r="E1258" s="2">
        <v>0</v>
      </c>
      <c r="F1258" s="2">
        <v>0</v>
      </c>
      <c r="G1258" s="3">
        <f t="shared" si="38"/>
        <v>220684.46160000001</v>
      </c>
      <c r="H1258" s="3">
        <f t="shared" si="41"/>
        <v>0.43000000002211891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-780566.69</v>
      </c>
      <c r="D1259" s="2">
        <f>BILANCA!E255</f>
        <v>-2210245.52</v>
      </c>
      <c r="E1259" s="2">
        <v>0</v>
      </c>
      <c r="F1259" s="2">
        <v>0</v>
      </c>
      <c r="G1259" s="3">
        <f t="shared" si="38"/>
        <v>-1295063.3747700001</v>
      </c>
      <c r="H1259" s="3">
        <f t="shared" si="41"/>
        <v>0.7900000000372529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780566.69</v>
      </c>
      <c r="D1264" s="2">
        <f>BILANCA!E260</f>
        <v>2210245.52</v>
      </c>
      <c r="E1264" s="2">
        <v>0</v>
      </c>
      <c r="F1264" s="2">
        <v>0</v>
      </c>
      <c r="G1264" s="3">
        <f t="shared" si="38"/>
        <v>1321068.6634199999</v>
      </c>
      <c r="H1264" s="3">
        <f t="shared" si="41"/>
        <v>0.7900000000372529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188511.75</v>
      </c>
      <c r="D1265" s="2">
        <f>BILANCA!E261</f>
        <v>1387616.64</v>
      </c>
      <c r="E1265" s="2">
        <v>0</v>
      </c>
      <c r="F1265" s="2">
        <v>0</v>
      </c>
      <c r="G1265" s="3">
        <f t="shared" si="38"/>
        <v>755754.9826499999</v>
      </c>
      <c r="H1265" s="3">
        <f t="shared" si="41"/>
        <v>0.61000000010244548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556510.35</v>
      </c>
      <c r="D1266" s="2">
        <f>BILANCA!E262</f>
        <v>700582.56</v>
      </c>
      <c r="E1266" s="2">
        <v>0</v>
      </c>
      <c r="F1266" s="2">
        <v>0</v>
      </c>
      <c r="G1266" s="3">
        <f t="shared" si="38"/>
        <v>501164.92032000003</v>
      </c>
      <c r="H1266" s="3">
        <f t="shared" si="41"/>
        <v>0.78999999992083758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35544.589999999997</v>
      </c>
      <c r="D1267" s="2">
        <f>BILANCA!E263</f>
        <v>122046.32</v>
      </c>
      <c r="E1267" s="2">
        <v>0</v>
      </c>
      <c r="F1267" s="2">
        <v>0</v>
      </c>
      <c r="G1267" s="3">
        <f t="shared" si="38"/>
        <v>71866.768110000005</v>
      </c>
      <c r="H1267" s="3">
        <f t="shared" si="41"/>
        <v>0.73000000001047738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21492.059999999998</v>
      </c>
      <c r="D1278" s="2">
        <f>BILANCA!E274</f>
        <v>246229.25</v>
      </c>
      <c r="E1278" s="2">
        <v>0</v>
      </c>
      <c r="F1278" s="2">
        <v>0</v>
      </c>
      <c r="G1278" s="3">
        <f t="shared" si="38"/>
        <v>137738.75008</v>
      </c>
      <c r="H1278" s="3">
        <f t="shared" si="41"/>
        <v>0.30999999999767169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17553.689999999999</v>
      </c>
      <c r="D1279" s="2">
        <f>BILANCA!E275</f>
        <v>10858.57</v>
      </c>
      <c r="E1279" s="2">
        <v>0</v>
      </c>
      <c r="F1279" s="2">
        <v>0</v>
      </c>
      <c r="G1279" s="3">
        <f t="shared" ref="G1279:G1294" si="48">B1279/1000*C1279+B1279/500*D1279</f>
        <v>10563.85327</v>
      </c>
      <c r="H1279" s="3">
        <f t="shared" ref="H1279:H1294" si="49">ABS(C1279-ROUND(C1279,0))+ABS(D1279-ROUND(D1279,0))</f>
        <v>0.74000000000160071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5.2</v>
      </c>
      <c r="D1280" s="2">
        <f>BILANCA!E276</f>
        <v>0</v>
      </c>
      <c r="E1280" s="2">
        <v>0</v>
      </c>
      <c r="F1280" s="2">
        <v>0</v>
      </c>
      <c r="G1280" s="3">
        <f t="shared" si="48"/>
        <v>1.4040000000000001</v>
      </c>
      <c r="H1280" s="3">
        <f t="shared" si="49"/>
        <v>0.20000000000000018</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3558.53</v>
      </c>
      <c r="D1281" s="2">
        <f>BILANCA!E277</f>
        <v>230923.5</v>
      </c>
      <c r="E1281" s="2">
        <v>0</v>
      </c>
      <c r="F1281" s="2">
        <v>0</v>
      </c>
      <c r="G1281" s="3">
        <f t="shared" si="48"/>
        <v>126124.89863000001</v>
      </c>
      <c r="H1281" s="3">
        <f t="shared" si="49"/>
        <v>0.96999999999979991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3558.53</v>
      </c>
      <c r="D1284" s="2">
        <f>BILANCA!E280</f>
        <v>230923.5</v>
      </c>
      <c r="E1284" s="2">
        <v>0</v>
      </c>
      <c r="F1284" s="2">
        <v>0</v>
      </c>
      <c r="G1284" s="3">
        <f t="shared" si="48"/>
        <v>127521.11522000001</v>
      </c>
      <c r="H1284" s="3">
        <f t="shared" si="49"/>
        <v>0.96999999999979991</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374.64</v>
      </c>
      <c r="D1290" s="2">
        <f>BILANCA!E286</f>
        <v>2588.63</v>
      </c>
      <c r="E1290" s="2">
        <v>0</v>
      </c>
      <c r="F1290" s="2">
        <v>0</v>
      </c>
      <c r="G1290" s="3">
        <f t="shared" si="48"/>
        <v>1554.5320000000002</v>
      </c>
      <c r="H1290" s="3">
        <f t="shared" si="49"/>
        <v>0.7299999999999045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1858.55</v>
      </c>
      <c r="E1291" s="2">
        <v>0</v>
      </c>
      <c r="F1291" s="2">
        <v>0</v>
      </c>
      <c r="G1291" s="3">
        <f t="shared" si="48"/>
        <v>1044.5051000000001</v>
      </c>
      <c r="H1291" s="3">
        <f t="shared" si="49"/>
        <v>0.45000000000004547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52067.29</v>
      </c>
      <c r="D1295" s="2">
        <f>BILANCA!E291</f>
        <v>13468.93</v>
      </c>
      <c r="E1295" s="2">
        <v>0</v>
      </c>
      <c r="F1295" s="2">
        <v>0</v>
      </c>
      <c r="G1295" s="3">
        <f t="shared" si="38"/>
        <v>22516.46775</v>
      </c>
      <c r="H1295" s="3">
        <f t="shared" si="41"/>
        <v>0.36000000000058208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52067.29</v>
      </c>
      <c r="D1296" s="2">
        <f>BILANCA!E292</f>
        <v>13468.93</v>
      </c>
      <c r="E1296" s="2">
        <v>0</v>
      </c>
      <c r="F1296" s="2">
        <v>0</v>
      </c>
      <c r="G1296" s="3">
        <f t="shared" ref="G1296:G1299" si="50">B1296/1000*C1296+B1296/500*D1296</f>
        <v>22595.472899999997</v>
      </c>
      <c r="H1296" s="3">
        <f t="shared" ref="H1296:H1299" si="51">ABS(C1296-ROUND(C1296,0))+ABS(D1296-ROUND(D1296,0))</f>
        <v>0.36000000000058208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335091.63</v>
      </c>
      <c r="D1301" s="2">
        <f>BILANCA!E297</f>
        <v>335091.63</v>
      </c>
      <c r="E1301" s="2">
        <v>0</v>
      </c>
      <c r="F1301" s="2">
        <v>0</v>
      </c>
      <c r="G1301" s="3">
        <f t="shared" si="38"/>
        <v>292534.99299</v>
      </c>
      <c r="H1301" s="3">
        <f t="shared" si="41"/>
        <v>0.73999999999068677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335091.63</v>
      </c>
      <c r="D1302" s="2">
        <f>BILANCA!E298</f>
        <v>335091.63</v>
      </c>
      <c r="E1302" s="2">
        <v>0</v>
      </c>
      <c r="F1302" s="2">
        <v>0</v>
      </c>
      <c r="G1302" s="3">
        <f t="shared" si="38"/>
        <v>293540.26788</v>
      </c>
      <c r="H1302" s="3">
        <f t="shared" si="41"/>
        <v>0.73999999999068677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65736.320000000007</v>
      </c>
      <c r="D1305" s="2">
        <f>BILANCA!E302</f>
        <v>256255.65</v>
      </c>
      <c r="E1305" s="2">
        <v>0</v>
      </c>
      <c r="F1305" s="2">
        <v>0</v>
      </c>
      <c r="G1305" s="3">
        <f t="shared" si="38"/>
        <v>170583.04789999998</v>
      </c>
      <c r="H1305" s="3">
        <f t="shared" si="41"/>
        <v>0.67000000001280569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82676.3</v>
      </c>
      <c r="D1308" s="2">
        <f>BILANCA!E305</f>
        <v>73190.77</v>
      </c>
      <c r="E1308" s="2">
        <v>0</v>
      </c>
      <c r="F1308" s="2">
        <v>0</v>
      </c>
      <c r="G1308" s="3">
        <f t="shared" ref="G1308:G1581" si="52">B1308/1000*C1308+B1308/500*D1308</f>
        <v>68259.236319999996</v>
      </c>
      <c r="H1308" s="3">
        <f t="shared" si="41"/>
        <v>0.52999999999883585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713.41</v>
      </c>
      <c r="D1311" s="2">
        <f>BILANCA!E308</f>
        <v>713.41</v>
      </c>
      <c r="E1311" s="2">
        <v>0</v>
      </c>
      <c r="F1311" s="2">
        <v>0</v>
      </c>
      <c r="G1311" s="3">
        <f t="shared" si="52"/>
        <v>644.20922999999993</v>
      </c>
      <c r="H1311" s="3">
        <f t="shared" si="41"/>
        <v>0.81999999999993634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4655.0600000000004</v>
      </c>
      <c r="D1312" s="2">
        <f>BILANCA!E309</f>
        <v>5874.03</v>
      </c>
      <c r="E1312" s="2">
        <v>0</v>
      </c>
      <c r="F1312" s="2">
        <v>0</v>
      </c>
      <c r="G1312" s="3">
        <f t="shared" si="52"/>
        <v>4953.7422399999996</v>
      </c>
      <c r="H1312" s="3">
        <f t="shared" si="41"/>
        <v>9.0000000000145519E-2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5967.39</v>
      </c>
      <c r="D1314" s="2">
        <f>BILANCA!E311</f>
        <v>4042.75</v>
      </c>
      <c r="E1314" s="2">
        <v>0</v>
      </c>
      <c r="F1314" s="2">
        <v>0</v>
      </c>
      <c r="G1314" s="3">
        <f t="shared" si="52"/>
        <v>4272.0785599999999</v>
      </c>
      <c r="H1314" s="3">
        <f t="shared" si="41"/>
        <v>0.64000000000032742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744677.83</v>
      </c>
      <c r="D1339" s="2">
        <f>BILANCA!E336</f>
        <v>1128632.44</v>
      </c>
      <c r="E1339" s="2">
        <v>0</v>
      </c>
      <c r="F1339" s="2">
        <v>0</v>
      </c>
      <c r="G1339" s="3">
        <f t="shared" si="52"/>
        <v>987639.15159000002</v>
      </c>
      <c r="H1339" s="3">
        <f t="shared" si="41"/>
        <v>0.60999999998603016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30655.38</v>
      </c>
      <c r="D1340" s="2">
        <f>BILANCA!E337</f>
        <v>25932.86</v>
      </c>
      <c r="E1340" s="2">
        <v>0</v>
      </c>
      <c r="F1340" s="2">
        <v>0</v>
      </c>
      <c r="G1340" s="3">
        <f t="shared" si="52"/>
        <v>27231.963000000003</v>
      </c>
      <c r="H1340" s="3">
        <f t="shared" si="41"/>
        <v>0.52000000000043656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190064.01</v>
      </c>
      <c r="D1341" s="2">
        <f>BILANCA!E338</f>
        <v>680134.09</v>
      </c>
      <c r="E1341" s="2">
        <v>0</v>
      </c>
      <c r="F1341" s="2">
        <v>0</v>
      </c>
      <c r="G1341" s="3">
        <f t="shared" si="52"/>
        <v>513159.95488999999</v>
      </c>
      <c r="H1341" s="3">
        <f t="shared" si="41"/>
        <v>9.9999999976716936E-2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14929.5</v>
      </c>
      <c r="E1342" s="2">
        <v>0</v>
      </c>
      <c r="F1342" s="2">
        <v>0</v>
      </c>
      <c r="G1342" s="3">
        <f t="shared" si="52"/>
        <v>9913.1880000000001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472899.66</v>
      </c>
      <c r="D1345" s="2">
        <f>BILANCA!E342</f>
        <v>422509.27</v>
      </c>
      <c r="E1345" s="2">
        <v>0</v>
      </c>
      <c r="F1345" s="2">
        <v>0</v>
      </c>
      <c r="G1345" s="3">
        <f t="shared" si="52"/>
        <v>441502.59700000001</v>
      </c>
      <c r="H1345" s="3">
        <f t="shared" si="41"/>
        <v>0.61000000004423782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1328.2</v>
      </c>
      <c r="D1347" s="2">
        <f>BILANCA!E344</f>
        <v>0</v>
      </c>
      <c r="E1347" s="2">
        <v>0</v>
      </c>
      <c r="F1347" s="2">
        <v>0</v>
      </c>
      <c r="G1347" s="3">
        <f t="shared" si="52"/>
        <v>447.60340000000002</v>
      </c>
      <c r="H1347" s="3">
        <f t="shared" si="41"/>
        <v>0.20000000000004547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6394.18</v>
      </c>
      <c r="E1368" s="2">
        <v>0</v>
      </c>
      <c r="F1368" s="2">
        <v>0</v>
      </c>
      <c r="G1368" s="3">
        <f t="shared" si="57"/>
        <v>4578.2328799999996</v>
      </c>
      <c r="H1368" s="3">
        <f t="shared" si="58"/>
        <v>0.18000000000029104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440988.18</v>
      </c>
      <c r="E1370" s="2">
        <v>0</v>
      </c>
      <c r="F1370" s="2">
        <v>0</v>
      </c>
      <c r="G1370" s="3">
        <f t="shared" si="57"/>
        <v>317511.48959999997</v>
      </c>
      <c r="H1370" s="3">
        <f t="shared" si="58"/>
        <v>0.17999999999301508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103792.76</v>
      </c>
      <c r="E1387" s="2">
        <v>0</v>
      </c>
      <c r="F1387" s="2">
        <v>0</v>
      </c>
      <c r="G1387" s="3">
        <f t="shared" si="59"/>
        <v>78259.741039999994</v>
      </c>
      <c r="H1387" s="3">
        <f t="shared" si="60"/>
        <v>0.24000000000523869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335091.63</v>
      </c>
      <c r="D1394" s="2">
        <f>BILANCA!E391</f>
        <v>335091.63</v>
      </c>
      <c r="E1394" s="2">
        <v>0</v>
      </c>
      <c r="F1394" s="2">
        <v>0</v>
      </c>
      <c r="G1394" s="3">
        <f t="shared" si="61"/>
        <v>386025.55776</v>
      </c>
      <c r="H1394" s="3">
        <f t="shared" si="62"/>
        <v>0.73999999999068677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241949.91</v>
      </c>
      <c r="D1401" s="7">
        <f>'RAS-funkcijski'!E5</f>
        <v>293368.26</v>
      </c>
      <c r="E1401" s="7">
        <v>0</v>
      </c>
      <c r="F1401" s="7">
        <v>0</v>
      </c>
      <c r="G1401" s="8">
        <f t="shared" si="52"/>
        <v>828.68643000000009</v>
      </c>
      <c r="H1401" s="8">
        <f t="shared" si="41"/>
        <v>0.35000000000582077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107439.79000000001</v>
      </c>
      <c r="D1402" s="2">
        <f>'RAS-funkcijski'!E6</f>
        <v>135244.11000000002</v>
      </c>
      <c r="E1402" s="2">
        <v>0</v>
      </c>
      <c r="F1402" s="2">
        <v>0</v>
      </c>
      <c r="G1402" s="3">
        <f t="shared" si="52"/>
        <v>755.85602000000006</v>
      </c>
      <c r="H1402" s="3">
        <f t="shared" si="41"/>
        <v>0.32000000000698492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80933.88</v>
      </c>
      <c r="D1403" s="2">
        <f>'RAS-funkcijski'!E7</f>
        <v>113737.02</v>
      </c>
      <c r="E1403" s="2">
        <v>0</v>
      </c>
      <c r="F1403" s="2">
        <v>0</v>
      </c>
      <c r="G1403" s="3">
        <f t="shared" si="52"/>
        <v>925.22376000000008</v>
      </c>
      <c r="H1403" s="3">
        <f t="shared" si="41"/>
        <v>0.13999999999941792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26505.91</v>
      </c>
      <c r="D1404" s="2">
        <f>'RAS-funkcijski'!E8</f>
        <v>21507.09</v>
      </c>
      <c r="E1404" s="2">
        <v>0</v>
      </c>
      <c r="F1404" s="2">
        <v>0</v>
      </c>
      <c r="G1404" s="3">
        <f t="shared" si="52"/>
        <v>278.08036000000004</v>
      </c>
      <c r="H1404" s="3">
        <f t="shared" si="41"/>
        <v>0.18000000000029104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134510.12</v>
      </c>
      <c r="D1409" s="2">
        <f>'RAS-funkcijski'!E13</f>
        <v>158124.15000000002</v>
      </c>
      <c r="E1409" s="2">
        <v>0</v>
      </c>
      <c r="F1409" s="2">
        <v>0</v>
      </c>
      <c r="G1409" s="3">
        <f t="shared" si="52"/>
        <v>4056.8257800000001</v>
      </c>
      <c r="H1409" s="3">
        <f t="shared" si="41"/>
        <v>0.27000000001862645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78564.86</v>
      </c>
      <c r="D1410" s="2">
        <f>'RAS-funkcijski'!E14</f>
        <v>97618.74</v>
      </c>
      <c r="E1410" s="2">
        <v>0</v>
      </c>
      <c r="F1410" s="2">
        <v>0</v>
      </c>
      <c r="G1410" s="3">
        <f t="shared" si="52"/>
        <v>2738.0234</v>
      </c>
      <c r="H1410" s="3">
        <f t="shared" si="41"/>
        <v>0.39999999999417923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55945.26</v>
      </c>
      <c r="D1412" s="2">
        <f>'RAS-funkcijski'!E16</f>
        <v>60505.41</v>
      </c>
      <c r="E1412" s="2">
        <v>0</v>
      </c>
      <c r="F1412" s="2">
        <v>0</v>
      </c>
      <c r="G1412" s="3">
        <f t="shared" si="52"/>
        <v>2123.4729600000001</v>
      </c>
      <c r="H1412" s="3">
        <f t="shared" si="41"/>
        <v>0.67000000000552973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531.25</v>
      </c>
      <c r="D1418" s="2">
        <f>'RAS-funkcijski'!E22</f>
        <v>3125</v>
      </c>
      <c r="E1418" s="2">
        <v>0</v>
      </c>
      <c r="F1418" s="2">
        <v>0</v>
      </c>
      <c r="G1418" s="3">
        <f t="shared" si="52"/>
        <v>122.06249999999999</v>
      </c>
      <c r="H1418" s="3">
        <f t="shared" si="41"/>
        <v>0.25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531.25</v>
      </c>
      <c r="D1420" s="2">
        <f>'RAS-funkcijski'!E24</f>
        <v>3125</v>
      </c>
      <c r="E1420" s="2">
        <v>0</v>
      </c>
      <c r="F1420" s="2">
        <v>0</v>
      </c>
      <c r="G1420" s="3">
        <f t="shared" si="52"/>
        <v>135.625</v>
      </c>
      <c r="H1420" s="3">
        <f t="shared" si="41"/>
        <v>0.25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1120</v>
      </c>
      <c r="D1424" s="2">
        <f>'RAS-funkcijski'!E28</f>
        <v>14450</v>
      </c>
      <c r="E1424" s="2">
        <v>0</v>
      </c>
      <c r="F1424" s="2">
        <v>0</v>
      </c>
      <c r="G1424" s="3">
        <f t="shared" si="52"/>
        <v>720.48</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13250</v>
      </c>
      <c r="E1426" s="2">
        <v>0</v>
      </c>
      <c r="F1426" s="2">
        <v>0</v>
      </c>
      <c r="G1426" s="3">
        <f t="shared" si="52"/>
        <v>689</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1120</v>
      </c>
      <c r="D1430" s="2">
        <f>'RAS-funkcijski'!E34</f>
        <v>1200</v>
      </c>
      <c r="E1430" s="2">
        <v>0</v>
      </c>
      <c r="F1430" s="2">
        <v>0</v>
      </c>
      <c r="G1430" s="3">
        <f t="shared" si="52"/>
        <v>105.6</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107269.81</v>
      </c>
      <c r="D1431" s="2">
        <f>'RAS-funkcijski'!E35</f>
        <v>293323.14</v>
      </c>
      <c r="E1431" s="2">
        <v>0</v>
      </c>
      <c r="F1431" s="2">
        <v>0</v>
      </c>
      <c r="G1431" s="3">
        <f t="shared" si="52"/>
        <v>21511.398789999999</v>
      </c>
      <c r="H1431" s="3">
        <f t="shared" si="41"/>
        <v>0.33000000001629815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18750</v>
      </c>
      <c r="D1450" s="2">
        <f>'RAS-funkcijski'!E54</f>
        <v>176491</v>
      </c>
      <c r="E1450" s="2">
        <v>0</v>
      </c>
      <c r="F1450" s="2">
        <v>0</v>
      </c>
      <c r="G1450" s="3">
        <f t="shared" si="52"/>
        <v>18586.600000000002</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18750</v>
      </c>
      <c r="D1451" s="2">
        <f>'RAS-funkcijski'!E55</f>
        <v>92203.5</v>
      </c>
      <c r="E1451" s="2">
        <v>0</v>
      </c>
      <c r="F1451" s="2">
        <v>0</v>
      </c>
      <c r="G1451" s="3">
        <f t="shared" si="52"/>
        <v>10361.007</v>
      </c>
      <c r="H1451" s="3">
        <f t="shared" si="63"/>
        <v>0.5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84287.5</v>
      </c>
      <c r="E1452" s="2">
        <v>0</v>
      </c>
      <c r="F1452" s="2">
        <v>0</v>
      </c>
      <c r="G1452" s="3">
        <f t="shared" si="52"/>
        <v>8765.9</v>
      </c>
      <c r="H1452" s="3">
        <f t="shared" si="63"/>
        <v>0.5</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2280.84</v>
      </c>
      <c r="D1456" s="2">
        <f>'RAS-funkcijski'!E60</f>
        <v>2280.84</v>
      </c>
      <c r="E1456" s="2">
        <v>0</v>
      </c>
      <c r="F1456" s="2">
        <v>0</v>
      </c>
      <c r="G1456" s="3">
        <f t="shared" si="52"/>
        <v>383.18112000000008</v>
      </c>
      <c r="H1456" s="3">
        <f t="shared" si="63"/>
        <v>0.31999999999970896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86238.97</v>
      </c>
      <c r="D1457" s="2">
        <f>'RAS-funkcijski'!E61</f>
        <v>114551.29999999999</v>
      </c>
      <c r="E1457" s="2">
        <v>0</v>
      </c>
      <c r="F1457" s="2">
        <v>0</v>
      </c>
      <c r="G1457" s="3">
        <f t="shared" si="52"/>
        <v>17974.469489999999</v>
      </c>
      <c r="H1457" s="3">
        <f t="shared" si="63"/>
        <v>0.32999999998719431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86175.97</v>
      </c>
      <c r="D1460" s="2">
        <f>'RAS-funkcijski'!E64</f>
        <v>114475.26</v>
      </c>
      <c r="E1460" s="2">
        <v>0</v>
      </c>
      <c r="F1460" s="2">
        <v>0</v>
      </c>
      <c r="G1460" s="3">
        <f t="shared" si="52"/>
        <v>18907.589399999997</v>
      </c>
      <c r="H1460" s="3">
        <f t="shared" si="63"/>
        <v>0.28999999999359716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63</v>
      </c>
      <c r="D1461" s="2">
        <f>'RAS-funkcijski'!E65</f>
        <v>76.040000000000006</v>
      </c>
      <c r="E1461" s="2">
        <v>0</v>
      </c>
      <c r="F1461" s="2">
        <v>0</v>
      </c>
      <c r="G1461" s="3">
        <f t="shared" si="52"/>
        <v>13.11988</v>
      </c>
      <c r="H1461" s="3">
        <f t="shared" si="63"/>
        <v>4.0000000000006253E-2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24628.07</v>
      </c>
      <c r="D1471" s="2">
        <f>'RAS-funkcijski'!E75</f>
        <v>15626.88</v>
      </c>
      <c r="E1471" s="2">
        <v>0</v>
      </c>
      <c r="F1471" s="2">
        <v>0</v>
      </c>
      <c r="G1471" s="3">
        <f t="shared" si="52"/>
        <v>3967.6099299999996</v>
      </c>
      <c r="H1471" s="3">
        <f t="shared" si="63"/>
        <v>0.19000000000050932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24628.07</v>
      </c>
      <c r="D1477" s="2">
        <f>'RAS-funkcijski'!E81</f>
        <v>15626.88</v>
      </c>
      <c r="E1477" s="2">
        <v>0</v>
      </c>
      <c r="F1477" s="2">
        <v>0</v>
      </c>
      <c r="G1477" s="3">
        <f t="shared" si="52"/>
        <v>4302.9009100000003</v>
      </c>
      <c r="H1477" s="3">
        <f t="shared" si="63"/>
        <v>0.19000000000050932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66872.820000000007</v>
      </c>
      <c r="D1478" s="2">
        <f>'RAS-funkcijski'!E82</f>
        <v>207334.33999999997</v>
      </c>
      <c r="E1478" s="2">
        <v>0</v>
      </c>
      <c r="F1478" s="2">
        <v>0</v>
      </c>
      <c r="G1478" s="3">
        <f t="shared" si="52"/>
        <v>37560.236999999994</v>
      </c>
      <c r="H1478" s="3">
        <f t="shared" si="63"/>
        <v>0.51999999996041879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4000.08</v>
      </c>
      <c r="D1479" s="2">
        <f>'RAS-funkcijski'!E83</f>
        <v>39098.589999999997</v>
      </c>
      <c r="E1479" s="2">
        <v>0</v>
      </c>
      <c r="F1479" s="2">
        <v>0</v>
      </c>
      <c r="G1479" s="3">
        <f t="shared" si="52"/>
        <v>6493.5835399999996</v>
      </c>
      <c r="H1479" s="3">
        <f t="shared" si="63"/>
        <v>0.4900000000034197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18150</v>
      </c>
      <c r="D1480" s="2">
        <f>'RAS-funkcijski'!E84</f>
        <v>127039.7</v>
      </c>
      <c r="E1480" s="2">
        <v>0</v>
      </c>
      <c r="F1480" s="2">
        <v>0</v>
      </c>
      <c r="G1480" s="3">
        <f t="shared" si="52"/>
        <v>21778.351999999999</v>
      </c>
      <c r="H1480" s="3">
        <f t="shared" si="63"/>
        <v>0.30000000000291038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311.95</v>
      </c>
      <c r="D1481" s="2">
        <f>'RAS-funkcijski'!E85</f>
        <v>318.83</v>
      </c>
      <c r="E1481" s="2">
        <v>0</v>
      </c>
      <c r="F1481" s="2">
        <v>0</v>
      </c>
      <c r="G1481" s="3">
        <f t="shared" si="52"/>
        <v>76.918409999999994</v>
      </c>
      <c r="H1481" s="3">
        <f t="shared" si="63"/>
        <v>0.22000000000002728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44410.79</v>
      </c>
      <c r="D1482" s="2">
        <f>'RAS-funkcijski'!E86</f>
        <v>40877.22</v>
      </c>
      <c r="E1482" s="2">
        <v>0</v>
      </c>
      <c r="F1482" s="2">
        <v>0</v>
      </c>
      <c r="G1482" s="3">
        <f t="shared" si="52"/>
        <v>10345.548860000001</v>
      </c>
      <c r="H1482" s="3">
        <f t="shared" si="63"/>
        <v>0.43000000000029104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554.86</v>
      </c>
      <c r="E1485" s="2">
        <v>0</v>
      </c>
      <c r="F1485" s="2">
        <v>0</v>
      </c>
      <c r="G1485" s="3">
        <f t="shared" si="52"/>
        <v>94.326200000000014</v>
      </c>
      <c r="H1485" s="3">
        <f t="shared" si="63"/>
        <v>0.13999999999998636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554.86</v>
      </c>
      <c r="E1502" s="2">
        <v>0</v>
      </c>
      <c r="F1502" s="2">
        <v>0</v>
      </c>
      <c r="G1502" s="3">
        <f t="shared" si="52"/>
        <v>113.19144</v>
      </c>
      <c r="H1502" s="3">
        <f t="shared" si="63"/>
        <v>0.13999999999998636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89234.69</v>
      </c>
      <c r="D1503" s="2">
        <f>'RAS-funkcijski'!E107</f>
        <v>198658.31</v>
      </c>
      <c r="E1503" s="2">
        <v>0</v>
      </c>
      <c r="F1503" s="2">
        <v>0</v>
      </c>
      <c r="G1503" s="3">
        <f t="shared" si="52"/>
        <v>50114.784929999994</v>
      </c>
      <c r="H1503" s="3">
        <f t="shared" si="63"/>
        <v>0.61999999999534339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60958.92</v>
      </c>
      <c r="D1504" s="2">
        <f>'RAS-funkcijski'!E108</f>
        <v>158975.63</v>
      </c>
      <c r="E1504" s="2">
        <v>0</v>
      </c>
      <c r="F1504" s="2">
        <v>0</v>
      </c>
      <c r="G1504" s="3">
        <f t="shared" si="52"/>
        <v>39406.658719999992</v>
      </c>
      <c r="H1504" s="3">
        <f t="shared" si="63"/>
        <v>0.44999999999708962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7909.77</v>
      </c>
      <c r="D1505" s="2">
        <f>'RAS-funkcijski'!E109</f>
        <v>38202.68</v>
      </c>
      <c r="E1505" s="2">
        <v>0</v>
      </c>
      <c r="F1505" s="2">
        <v>0</v>
      </c>
      <c r="G1505" s="3">
        <f t="shared" si="52"/>
        <v>8853.0886499999997</v>
      </c>
      <c r="H1505" s="3">
        <f t="shared" si="63"/>
        <v>0.5499999999992724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1060</v>
      </c>
      <c r="D1507" s="2">
        <f>'RAS-funkcijski'!E111</f>
        <v>1280</v>
      </c>
      <c r="E1507" s="2">
        <v>0</v>
      </c>
      <c r="F1507" s="2">
        <v>0</v>
      </c>
      <c r="G1507" s="3">
        <f t="shared" si="52"/>
        <v>387.34000000000003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19306</v>
      </c>
      <c r="D1509" s="2">
        <f>'RAS-funkcijski'!E113</f>
        <v>200</v>
      </c>
      <c r="E1509" s="2">
        <v>0</v>
      </c>
      <c r="F1509" s="2">
        <v>0</v>
      </c>
      <c r="G1509" s="3">
        <f t="shared" si="52"/>
        <v>2147.9539999999997</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18923.14</v>
      </c>
      <c r="D1510" s="2">
        <f>'RAS-funkcijski'!E114</f>
        <v>40722.400000000001</v>
      </c>
      <c r="E1510" s="2">
        <v>0</v>
      </c>
      <c r="F1510" s="2">
        <v>0</v>
      </c>
      <c r="G1510" s="3">
        <f t="shared" si="52"/>
        <v>11040.473399999999</v>
      </c>
      <c r="H1510" s="3">
        <f t="shared" si="63"/>
        <v>0.54000000000087311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17861.38</v>
      </c>
      <c r="D1511" s="2">
        <f>'RAS-funkcijski'!E115</f>
        <v>40058.800000000003</v>
      </c>
      <c r="E1511" s="2">
        <v>0</v>
      </c>
      <c r="F1511" s="2">
        <v>0</v>
      </c>
      <c r="G1511" s="3">
        <f t="shared" si="52"/>
        <v>10875.666780000001</v>
      </c>
      <c r="H1511" s="3">
        <f t="shared" si="63"/>
        <v>0.57999999999810825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11554.75</v>
      </c>
      <c r="D1512" s="2">
        <f>'RAS-funkcijski'!E116</f>
        <v>31270.07</v>
      </c>
      <c r="E1512" s="2">
        <v>0</v>
      </c>
      <c r="F1512" s="2">
        <v>0</v>
      </c>
      <c r="G1512" s="3">
        <f t="shared" si="52"/>
        <v>8298.6276799999996</v>
      </c>
      <c r="H1512" s="3">
        <f t="shared" si="63"/>
        <v>0.31999999999970896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6306.63</v>
      </c>
      <c r="D1513" s="2">
        <f>'RAS-funkcijski'!E117</f>
        <v>8788.73</v>
      </c>
      <c r="E1513" s="2">
        <v>0</v>
      </c>
      <c r="F1513" s="2">
        <v>0</v>
      </c>
      <c r="G1513" s="3">
        <f t="shared" si="52"/>
        <v>2698.9021699999998</v>
      </c>
      <c r="H1513" s="3">
        <f t="shared" si="63"/>
        <v>0.64000000000032742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1061.76</v>
      </c>
      <c r="D1518" s="2">
        <f>'RAS-funkcijski'!E122</f>
        <v>663.6</v>
      </c>
      <c r="E1518" s="2">
        <v>0</v>
      </c>
      <c r="F1518" s="2">
        <v>0</v>
      </c>
      <c r="G1518" s="3">
        <f t="shared" si="52"/>
        <v>281.89728000000002</v>
      </c>
      <c r="H1518" s="3">
        <f t="shared" si="63"/>
        <v>0.63999999999998636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1061.76</v>
      </c>
      <c r="D1520" s="2">
        <f>'RAS-funkcijski'!E124</f>
        <v>663.6</v>
      </c>
      <c r="E1520" s="2">
        <v>0</v>
      </c>
      <c r="F1520" s="2">
        <v>0</v>
      </c>
      <c r="G1520" s="3">
        <f t="shared" si="52"/>
        <v>286.67520000000002</v>
      </c>
      <c r="H1520" s="3">
        <f t="shared" si="63"/>
        <v>0.63999999999998636</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43360.58</v>
      </c>
      <c r="D1525" s="2">
        <f>'RAS-funkcijski'!E129</f>
        <v>70347.28</v>
      </c>
      <c r="E1525" s="2">
        <v>0</v>
      </c>
      <c r="F1525" s="2">
        <v>0</v>
      </c>
      <c r="G1525" s="3">
        <f t="shared" si="52"/>
        <v>23006.892500000002</v>
      </c>
      <c r="H1525" s="3">
        <f t="shared" si="63"/>
        <v>0.69999999999708962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1750</v>
      </c>
      <c r="D1531" s="2">
        <f>'RAS-funkcijski'!E135</f>
        <v>2100</v>
      </c>
      <c r="E1531" s="2">
        <v>0</v>
      </c>
      <c r="F1531" s="2">
        <v>0</v>
      </c>
      <c r="G1531" s="3">
        <f t="shared" si="52"/>
        <v>779.45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199.9</v>
      </c>
      <c r="E1533" s="2">
        <v>0</v>
      </c>
      <c r="F1533" s="2">
        <v>0</v>
      </c>
      <c r="G1533" s="3">
        <f t="shared" si="52"/>
        <v>53.173400000000001</v>
      </c>
      <c r="H1533" s="3">
        <f t="shared" si="63"/>
        <v>9.9999999999994316E-2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3076.51</v>
      </c>
      <c r="D1534" s="2">
        <f>'RAS-funkcijski'!E138</f>
        <v>3040</v>
      </c>
      <c r="E1534" s="2">
        <v>0</v>
      </c>
      <c r="F1534" s="2">
        <v>0</v>
      </c>
      <c r="G1534" s="3">
        <f t="shared" si="52"/>
        <v>1226.97234</v>
      </c>
      <c r="H1534" s="3">
        <f t="shared" si="63"/>
        <v>0.48999999999978172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38534.07</v>
      </c>
      <c r="D1536" s="2">
        <f>'RAS-funkcijski'!E140</f>
        <v>65007.38</v>
      </c>
      <c r="E1536" s="2">
        <v>0</v>
      </c>
      <c r="F1536" s="2">
        <v>0</v>
      </c>
      <c r="G1536" s="3">
        <f t="shared" si="52"/>
        <v>22922.640879999999</v>
      </c>
      <c r="H1536" s="3">
        <f t="shared" si="63"/>
        <v>0.44999999999708962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593890.27</v>
      </c>
      <c r="D1537" s="14">
        <f>'RAS-funkcijski'!E141</f>
        <v>1137510.47</v>
      </c>
      <c r="E1537" s="14">
        <v>0</v>
      </c>
      <c r="F1537" s="14">
        <v>0</v>
      </c>
      <c r="G1537" s="15">
        <f t="shared" si="52"/>
        <v>393040.83577000001</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423945.84</v>
      </c>
      <c r="E1538" s="7">
        <v>0</v>
      </c>
      <c r="F1538" s="7">
        <v>0</v>
      </c>
      <c r="G1538" s="8">
        <f t="shared" si="52"/>
        <v>847.89168000000006</v>
      </c>
      <c r="H1538" s="8">
        <f t="shared" si="63"/>
        <v>0.15999999997438863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423945.84</v>
      </c>
      <c r="E1539" s="2">
        <v>0</v>
      </c>
      <c r="F1539" s="2">
        <v>0</v>
      </c>
      <c r="G1539" s="3">
        <f t="shared" si="52"/>
        <v>1695.7833600000001</v>
      </c>
      <c r="H1539" s="3">
        <f t="shared" si="63"/>
        <v>0.15999999997438863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423945.84</v>
      </c>
      <c r="E1540" s="2">
        <v>0</v>
      </c>
      <c r="F1540" s="2">
        <v>0</v>
      </c>
      <c r="G1540" s="3">
        <f t="shared" si="52"/>
        <v>2543.6750400000001</v>
      </c>
      <c r="H1540" s="3">
        <f t="shared" si="63"/>
        <v>0.15999999997438863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423945.84</v>
      </c>
      <c r="E1542" s="2">
        <v>0</v>
      </c>
      <c r="F1542" s="2">
        <v>0</v>
      </c>
      <c r="G1542" s="3">
        <f t="shared" si="52"/>
        <v>4239.4584000000004</v>
      </c>
      <c r="H1542" s="3">
        <f t="shared" si="63"/>
        <v>0.15999999997438863</v>
      </c>
      <c r="I1542" s="11">
        <f t="shared" si="64"/>
        <v>678.31334389142171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1438296.88</v>
      </c>
      <c r="D1582" s="7"/>
      <c r="E1582" s="7">
        <v>0</v>
      </c>
      <c r="F1582" s="7">
        <v>0</v>
      </c>
      <c r="G1582" s="8">
        <f t="shared" ref="G1582:G1686" si="70">B1582/1000*C1582</f>
        <v>1438.2968799999999</v>
      </c>
      <c r="H1582" s="8">
        <f t="shared" ref="H1582:H1686" si="71">ABS(C1582-ROUND(C1582,0))</f>
        <v>0.12000000011175871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2915441.87</v>
      </c>
      <c r="D1583" s="2">
        <v>0</v>
      </c>
      <c r="E1583" s="2">
        <v>0</v>
      </c>
      <c r="F1583" s="2">
        <v>0</v>
      </c>
      <c r="G1583" s="3">
        <f t="shared" si="70"/>
        <v>5830.8837400000002</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1038655.5199999999</v>
      </c>
      <c r="D1585" s="2">
        <v>0</v>
      </c>
      <c r="E1585" s="2">
        <v>0</v>
      </c>
      <c r="F1585" s="2">
        <v>0</v>
      </c>
      <c r="G1585" s="3">
        <f t="shared" si="70"/>
        <v>4154.6220800000001</v>
      </c>
      <c r="H1585" s="3">
        <f t="shared" si="71"/>
        <v>0.48000000009778887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136790.39000000001</v>
      </c>
      <c r="D1586" s="2">
        <v>0</v>
      </c>
      <c r="E1586" s="2">
        <v>0</v>
      </c>
      <c r="F1586" s="2">
        <v>0</v>
      </c>
      <c r="G1586" s="3">
        <f t="shared" si="70"/>
        <v>683.95195000000012</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439927.12</v>
      </c>
      <c r="D1587" s="2">
        <v>0</v>
      </c>
      <c r="E1587" s="2">
        <v>0</v>
      </c>
      <c r="F1587" s="2">
        <v>0</v>
      </c>
      <c r="G1587" s="3">
        <f t="shared" si="70"/>
        <v>2639.5627199999999</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379755.69</v>
      </c>
      <c r="D1588" s="2">
        <v>0</v>
      </c>
      <c r="E1588" s="2">
        <v>0</v>
      </c>
      <c r="F1588" s="2">
        <v>0</v>
      </c>
      <c r="G1588" s="3">
        <f t="shared" si="70"/>
        <v>2658.2898300000002</v>
      </c>
      <c r="H1588" s="3">
        <f t="shared" si="71"/>
        <v>0.30999999999767169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1393.21</v>
      </c>
      <c r="D1590" s="2">
        <v>0</v>
      </c>
      <c r="E1590" s="2">
        <v>0</v>
      </c>
      <c r="F1590" s="2">
        <v>0</v>
      </c>
      <c r="G1590" s="3">
        <f>B1590/1000*C1590</f>
        <v>12.538889999999999</v>
      </c>
      <c r="H1590" s="3">
        <f>ABS(C1590-ROUND(C1590,0))</f>
        <v>0.21000000000003638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68556.94</v>
      </c>
      <c r="D1591" s="2">
        <v>0</v>
      </c>
      <c r="E1591" s="2">
        <v>0</v>
      </c>
      <c r="F1591" s="2">
        <v>0</v>
      </c>
      <c r="G1591" s="3">
        <f t="shared" si="70"/>
        <v>685.56940000000009</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12232.17</v>
      </c>
      <c r="D1592" s="2">
        <v>0</v>
      </c>
      <c r="E1592" s="2">
        <v>0</v>
      </c>
      <c r="F1592" s="2">
        <v>0</v>
      </c>
      <c r="G1592" s="3">
        <f t="shared" si="70"/>
        <v>134.55386999999999</v>
      </c>
      <c r="H1592" s="3">
        <f t="shared" si="71"/>
        <v>0.17000000000007276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878426.38</v>
      </c>
      <c r="D1594" s="2">
        <v>0</v>
      </c>
      <c r="E1594" s="2">
        <v>0</v>
      </c>
      <c r="F1594" s="2">
        <v>0</v>
      </c>
      <c r="G1594" s="3">
        <f t="shared" si="70"/>
        <v>11419.542939999999</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470861.71</v>
      </c>
      <c r="D1595" s="2">
        <v>0</v>
      </c>
      <c r="E1595" s="2">
        <v>0</v>
      </c>
      <c r="F1595" s="2">
        <v>0</v>
      </c>
      <c r="G1595" s="3">
        <f t="shared" si="70"/>
        <v>6592.06394</v>
      </c>
      <c r="H1595" s="3">
        <f t="shared" si="71"/>
        <v>0.28999999997904524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470861.71</v>
      </c>
      <c r="D1599" s="2">
        <v>0</v>
      </c>
      <c r="E1599" s="2">
        <v>0</v>
      </c>
      <c r="F1599" s="2">
        <v>0</v>
      </c>
      <c r="G1599" s="3">
        <f t="shared" si="70"/>
        <v>8475.5107800000005</v>
      </c>
      <c r="H1599" s="3">
        <f t="shared" si="71"/>
        <v>0.28999999997904524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527498.26</v>
      </c>
      <c r="D1601" s="2">
        <v>0</v>
      </c>
      <c r="E1601" s="2">
        <v>0</v>
      </c>
      <c r="F1601" s="2">
        <v>0</v>
      </c>
      <c r="G1601" s="3">
        <f>B1601/1000*C1601</f>
        <v>10549.965200000001</v>
      </c>
      <c r="H1601" s="3">
        <f>ABS(C1601-ROUND(C1601,0))</f>
        <v>0.26000000000931323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1634218.23</v>
      </c>
      <c r="D1602" s="2">
        <v>0</v>
      </c>
      <c r="E1602" s="2">
        <v>0</v>
      </c>
      <c r="F1602" s="2">
        <v>0</v>
      </c>
      <c r="G1602" s="3">
        <f t="shared" si="70"/>
        <v>34318.582829999999</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659423.43000000005</v>
      </c>
      <c r="D1604" s="2">
        <v>0</v>
      </c>
      <c r="E1604" s="2">
        <v>0</v>
      </c>
      <c r="F1604" s="2">
        <v>0</v>
      </c>
      <c r="G1604" s="3">
        <f t="shared" si="70"/>
        <v>15166.738890000001</v>
      </c>
      <c r="H1604" s="3">
        <f t="shared" si="71"/>
        <v>0.43000000005122274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135210.92000000001</v>
      </c>
      <c r="D1605" s="2">
        <v>0</v>
      </c>
      <c r="E1605" s="2">
        <v>0</v>
      </c>
      <c r="F1605" s="2">
        <v>0</v>
      </c>
      <c r="G1605" s="3">
        <f t="shared" si="70"/>
        <v>3245.0620800000002</v>
      </c>
      <c r="H1605" s="3">
        <f t="shared" si="71"/>
        <v>7.9999999987194315E-2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429139.1</v>
      </c>
      <c r="D1606" s="2">
        <v>0</v>
      </c>
      <c r="E1606" s="2">
        <v>0</v>
      </c>
      <c r="F1606" s="2">
        <v>0</v>
      </c>
      <c r="G1606" s="3">
        <f t="shared" si="70"/>
        <v>10728.477500000001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728.96</v>
      </c>
      <c r="D1607" s="2">
        <v>0</v>
      </c>
      <c r="E1607" s="2">
        <v>0</v>
      </c>
      <c r="F1607" s="2">
        <v>0</v>
      </c>
      <c r="G1607" s="3">
        <f t="shared" si="70"/>
        <v>18.952960000000001</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1393.21</v>
      </c>
      <c r="D1609" s="2">
        <v>0</v>
      </c>
      <c r="E1609" s="2">
        <v>0</v>
      </c>
      <c r="F1609" s="2">
        <v>0</v>
      </c>
      <c r="G1609" s="3">
        <f>B1609/1000*C1609</f>
        <v>39.009880000000003</v>
      </c>
      <c r="H1609" s="3">
        <f>ABS(C1609-ROUND(C1609,0))</f>
        <v>0.21000000000003638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27781.02</v>
      </c>
      <c r="D1610" s="2">
        <v>0</v>
      </c>
      <c r="E1610" s="2">
        <v>0</v>
      </c>
      <c r="F1610" s="2">
        <v>0</v>
      </c>
      <c r="G1610" s="3">
        <f t="shared" si="70"/>
        <v>805.64958000000001</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3759.67</v>
      </c>
      <c r="D1611" s="2">
        <v>0</v>
      </c>
      <c r="E1611" s="2">
        <v>0</v>
      </c>
      <c r="F1611" s="2">
        <v>0</v>
      </c>
      <c r="G1611" s="3">
        <f t="shared" si="70"/>
        <v>112.7901</v>
      </c>
      <c r="H1611" s="3">
        <f t="shared" si="71"/>
        <v>0.32999999999992724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61410.55</v>
      </c>
      <c r="D1612" s="2">
        <v>0</v>
      </c>
      <c r="E1612" s="2">
        <v>0</v>
      </c>
      <c r="F1612" s="2">
        <v>0</v>
      </c>
      <c r="G1612" s="3">
        <f t="shared" si="70"/>
        <v>1903.72705</v>
      </c>
      <c r="H1612" s="3">
        <f t="shared" si="71"/>
        <v>0.44999999999708962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373426.8</v>
      </c>
      <c r="D1613" s="2">
        <v>0</v>
      </c>
      <c r="E1613" s="2">
        <v>0</v>
      </c>
      <c r="F1613" s="2">
        <v>0</v>
      </c>
      <c r="G1613" s="3">
        <f t="shared" si="70"/>
        <v>11949.6576</v>
      </c>
      <c r="H1613" s="3">
        <f t="shared" si="71"/>
        <v>0.20000000001164153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521252.1</v>
      </c>
      <c r="D1614" s="2">
        <v>0</v>
      </c>
      <c r="E1614" s="2">
        <v>0</v>
      </c>
      <c r="F1614" s="2">
        <v>0</v>
      </c>
      <c r="G1614" s="3">
        <f t="shared" si="70"/>
        <v>17201.319299999999</v>
      </c>
      <c r="H1614" s="3">
        <f t="shared" si="71"/>
        <v>9.9999999976716936E-2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521252.1</v>
      </c>
      <c r="D1618" s="2">
        <v>0</v>
      </c>
      <c r="E1618" s="2">
        <v>0</v>
      </c>
      <c r="F1618" s="2">
        <v>0</v>
      </c>
      <c r="G1618" s="3">
        <f t="shared" si="70"/>
        <v>19286.327699999998</v>
      </c>
      <c r="H1618" s="3">
        <f t="shared" si="71"/>
        <v>9.9999999976716936E-2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80115.899999999994</v>
      </c>
      <c r="D1620" s="2">
        <v>0</v>
      </c>
      <c r="E1620" s="2">
        <v>0</v>
      </c>
      <c r="F1620" s="2">
        <v>0</v>
      </c>
      <c r="G1620" s="3">
        <f>B1620/1000*C1620</f>
        <v>3124.5200999999997</v>
      </c>
      <c r="H1620" s="3">
        <f>ABS(C1620-ROUND(C1620,0))</f>
        <v>0.10000000000582077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2719520.52</v>
      </c>
      <c r="D1621" s="2">
        <v>0</v>
      </c>
      <c r="E1621" s="2">
        <v>0</v>
      </c>
      <c r="F1621" s="2">
        <v>0</v>
      </c>
      <c r="G1621" s="3">
        <f t="shared" si="70"/>
        <v>108780.8208</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2678658.16</v>
      </c>
      <c r="D1622" s="2">
        <v>0</v>
      </c>
      <c r="E1622" s="2">
        <v>0</v>
      </c>
      <c r="F1622" s="2">
        <v>0</v>
      </c>
      <c r="G1622" s="3">
        <f t="shared" si="70"/>
        <v>109824.98456000001</v>
      </c>
      <c r="H1622" s="3">
        <f t="shared" si="71"/>
        <v>0.16000000014901161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1128632.4400000002</v>
      </c>
      <c r="D1628" s="2">
        <v>0</v>
      </c>
      <c r="E1628" s="2">
        <v>0</v>
      </c>
      <c r="F1628" s="2">
        <v>0</v>
      </c>
      <c r="G1628" s="3">
        <f t="shared" si="70"/>
        <v>53045.724680000007</v>
      </c>
      <c r="H1628" s="3">
        <f t="shared" si="71"/>
        <v>0.44000000017695129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642.87</v>
      </c>
      <c r="D1629" s="2">
        <v>0</v>
      </c>
      <c r="E1629" s="2">
        <v>0</v>
      </c>
      <c r="F1629" s="2">
        <v>0</v>
      </c>
      <c r="G1629" s="3">
        <f t="shared" si="70"/>
        <v>30.857760000000003</v>
      </c>
      <c r="H1629" s="3">
        <f t="shared" si="71"/>
        <v>0.12999999999999545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5.2</v>
      </c>
      <c r="D1630" s="2">
        <v>0</v>
      </c>
      <c r="E1630" s="2">
        <v>0</v>
      </c>
      <c r="F1630" s="2">
        <v>0</v>
      </c>
      <c r="G1630" s="3">
        <f t="shared" si="70"/>
        <v>0.25480000000000003</v>
      </c>
      <c r="H1630" s="3">
        <f t="shared" si="71"/>
        <v>0.20000000000000018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637.66999999999996</v>
      </c>
      <c r="D1633" s="2">
        <v>0</v>
      </c>
      <c r="E1633" s="2">
        <v>0</v>
      </c>
      <c r="F1633" s="2">
        <v>0</v>
      </c>
      <c r="G1633" s="3">
        <f t="shared" si="70"/>
        <v>33.158839999999998</v>
      </c>
      <c r="H1633" s="3">
        <f t="shared" si="71"/>
        <v>0.33000000000004093</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389494.61</v>
      </c>
      <c r="D1634" s="2">
        <v>0</v>
      </c>
      <c r="E1634" s="2">
        <v>0</v>
      </c>
      <c r="F1634" s="2">
        <v>0</v>
      </c>
      <c r="G1634" s="3">
        <f t="shared" si="70"/>
        <v>20643.214329999999</v>
      </c>
      <c r="H1634" s="3">
        <f t="shared" si="71"/>
        <v>0.39000000001396984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31972.49</v>
      </c>
      <c r="D1635" s="2">
        <v>0</v>
      </c>
      <c r="E1635" s="2">
        <v>0</v>
      </c>
      <c r="F1635" s="2">
        <v>0</v>
      </c>
      <c r="G1635" s="3">
        <f t="shared" si="70"/>
        <v>1726.5144600000001</v>
      </c>
      <c r="H1635" s="3">
        <f t="shared" si="71"/>
        <v>0.49000000000160071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44345.52</v>
      </c>
      <c r="D1636" s="2">
        <v>0</v>
      </c>
      <c r="E1636" s="2">
        <v>0</v>
      </c>
      <c r="F1636" s="2">
        <v>0</v>
      </c>
      <c r="G1636" s="3">
        <f t="shared" si="70"/>
        <v>2439.0036</v>
      </c>
      <c r="H1636" s="3">
        <f t="shared" si="71"/>
        <v>0.48000000000320142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39138.959999999999</v>
      </c>
      <c r="D1637" s="2">
        <v>0</v>
      </c>
      <c r="E1637" s="2">
        <v>0</v>
      </c>
      <c r="F1637" s="2">
        <v>0</v>
      </c>
      <c r="G1637" s="3">
        <f t="shared" si="70"/>
        <v>2191.7817599999998</v>
      </c>
      <c r="H1637" s="3">
        <f t="shared" si="71"/>
        <v>4.0000000000873115E-2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274037.64</v>
      </c>
      <c r="D1638" s="2">
        <v>0</v>
      </c>
      <c r="E1638" s="2">
        <v>0</v>
      </c>
      <c r="F1638" s="2">
        <v>0</v>
      </c>
      <c r="G1638" s="3">
        <f t="shared" si="70"/>
        <v>15620.145480000001</v>
      </c>
      <c r="H1638" s="3">
        <f t="shared" si="71"/>
        <v>0.35999999998603016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552858.79</v>
      </c>
      <c r="D1639" s="2">
        <v>0</v>
      </c>
      <c r="E1639" s="2">
        <v>0</v>
      </c>
      <c r="F1639" s="2">
        <v>0</v>
      </c>
      <c r="G1639" s="3">
        <f t="shared" si="70"/>
        <v>32065.809820000002</v>
      </c>
      <c r="H1639" s="3">
        <f t="shared" si="71"/>
        <v>0.2099999999627471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2181.12</v>
      </c>
      <c r="D1640" s="2">
        <v>0</v>
      </c>
      <c r="E1640" s="2">
        <v>0</v>
      </c>
      <c r="F1640" s="2">
        <v>0</v>
      </c>
      <c r="G1640" s="3">
        <f t="shared" si="70"/>
        <v>128.68607999999998</v>
      </c>
      <c r="H1640" s="3">
        <f t="shared" si="71"/>
        <v>0.11999999999989086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10380.370000000001</v>
      </c>
      <c r="D1641" s="2">
        <v>0</v>
      </c>
      <c r="E1641" s="2">
        <v>0</v>
      </c>
      <c r="F1641" s="2">
        <v>0</v>
      </c>
      <c r="G1641" s="3">
        <f t="shared" si="70"/>
        <v>622.82220000000007</v>
      </c>
      <c r="H1641" s="3">
        <f t="shared" si="71"/>
        <v>0.37000000000080036</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427028.81</v>
      </c>
      <c r="D1642" s="2">
        <v>0</v>
      </c>
      <c r="E1642" s="2">
        <v>0</v>
      </c>
      <c r="F1642" s="2">
        <v>0</v>
      </c>
      <c r="G1642" s="3">
        <f t="shared" si="70"/>
        <v>26048.757409999998</v>
      </c>
      <c r="H1642" s="3">
        <f t="shared" si="71"/>
        <v>0.19000000000232831</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113268.49</v>
      </c>
      <c r="D1643" s="2">
        <v>0</v>
      </c>
      <c r="E1643" s="2">
        <v>0</v>
      </c>
      <c r="F1643" s="2">
        <v>0</v>
      </c>
      <c r="G1643" s="3">
        <f t="shared" si="70"/>
        <v>7022.6463800000001</v>
      </c>
      <c r="H1643" s="3">
        <f t="shared" si="71"/>
        <v>0.49000000000523869</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139535.1</v>
      </c>
      <c r="D1654" s="2">
        <v>0</v>
      </c>
      <c r="E1654" s="2">
        <v>0</v>
      </c>
      <c r="F1654" s="2">
        <v>0</v>
      </c>
      <c r="G1654" s="3">
        <f t="shared" si="70"/>
        <v>10186.0623</v>
      </c>
      <c r="H1654" s="3">
        <f t="shared" si="71"/>
        <v>0.10000000000582077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1578.44</v>
      </c>
      <c r="D1655" s="2">
        <v>0</v>
      </c>
      <c r="E1655" s="2">
        <v>0</v>
      </c>
      <c r="F1655" s="2">
        <v>0</v>
      </c>
      <c r="G1655" s="3">
        <f t="shared" si="70"/>
        <v>116.80456</v>
      </c>
      <c r="H1655" s="3">
        <f t="shared" si="71"/>
        <v>0.44000000000005457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23426.6</v>
      </c>
      <c r="D1656" s="2">
        <v>0</v>
      </c>
      <c r="E1656" s="2">
        <v>0</v>
      </c>
      <c r="F1656" s="2">
        <v>0</v>
      </c>
      <c r="G1656" s="3">
        <f t="shared" si="70"/>
        <v>1756.9949999999999</v>
      </c>
      <c r="H1656" s="3">
        <f t="shared" si="71"/>
        <v>0.40000000000145519</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23818.12</v>
      </c>
      <c r="D1657" s="2">
        <v>0</v>
      </c>
      <c r="E1657" s="2">
        <v>0</v>
      </c>
      <c r="F1657" s="2">
        <v>0</v>
      </c>
      <c r="G1657" s="3">
        <f t="shared" si="70"/>
        <v>1810.1771199999998</v>
      </c>
      <c r="H1657" s="3">
        <f t="shared" si="71"/>
        <v>0.11999999999898137</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90711.94</v>
      </c>
      <c r="D1658" s="2">
        <v>0</v>
      </c>
      <c r="E1658" s="2">
        <v>0</v>
      </c>
      <c r="F1658" s="2">
        <v>0</v>
      </c>
      <c r="G1658" s="3">
        <f t="shared" si="70"/>
        <v>6984.8193799999999</v>
      </c>
      <c r="H1658" s="3">
        <f t="shared" si="71"/>
        <v>5.9999999997671694E-2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27944.55</v>
      </c>
      <c r="D1659" s="2">
        <v>0</v>
      </c>
      <c r="E1659" s="2">
        <v>0</v>
      </c>
      <c r="F1659" s="2">
        <v>0</v>
      </c>
      <c r="G1659" s="3">
        <f t="shared" si="70"/>
        <v>2179.6749</v>
      </c>
      <c r="H1659" s="3">
        <f t="shared" si="71"/>
        <v>0.4500000000007276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8272.5</v>
      </c>
      <c r="D1660" s="2">
        <v>0</v>
      </c>
      <c r="E1660" s="2">
        <v>0</v>
      </c>
      <c r="F1660" s="2">
        <v>0</v>
      </c>
      <c r="G1660" s="3">
        <f t="shared" si="70"/>
        <v>653.52750000000003</v>
      </c>
      <c r="H1660" s="3">
        <f t="shared" si="71"/>
        <v>0.5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200</v>
      </c>
      <c r="D1661" s="2">
        <v>0</v>
      </c>
      <c r="E1661" s="2">
        <v>0</v>
      </c>
      <c r="F1661" s="2">
        <v>0</v>
      </c>
      <c r="G1661" s="3">
        <f t="shared" si="70"/>
        <v>16</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19472.05</v>
      </c>
      <c r="D1663" s="2">
        <v>0</v>
      </c>
      <c r="E1663" s="2">
        <v>0</v>
      </c>
      <c r="F1663" s="2">
        <v>0</v>
      </c>
      <c r="G1663" s="3">
        <f t="shared" si="70"/>
        <v>1596.7081000000001</v>
      </c>
      <c r="H1663" s="3">
        <f t="shared" si="71"/>
        <v>4.9999999999272404E-2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18156.52</v>
      </c>
      <c r="D1664" s="2">
        <v>0</v>
      </c>
      <c r="E1664" s="2">
        <v>0</v>
      </c>
      <c r="F1664" s="2">
        <v>0</v>
      </c>
      <c r="G1664" s="3">
        <f t="shared" si="70"/>
        <v>1506.99116</v>
      </c>
      <c r="H1664" s="3">
        <f t="shared" si="71"/>
        <v>0.47999999999956344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16823.68</v>
      </c>
      <c r="D1665" s="2">
        <v>0</v>
      </c>
      <c r="E1665" s="2">
        <v>0</v>
      </c>
      <c r="F1665" s="2">
        <v>0</v>
      </c>
      <c r="G1665" s="3">
        <f t="shared" si="70"/>
        <v>1413.18912</v>
      </c>
      <c r="H1665" s="3">
        <f t="shared" si="71"/>
        <v>0.31999999999970896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4.6399999999999997</v>
      </c>
      <c r="D1666" s="2">
        <v>0</v>
      </c>
      <c r="E1666" s="2">
        <v>0</v>
      </c>
      <c r="F1666" s="2">
        <v>0</v>
      </c>
      <c r="G1666" s="3">
        <f t="shared" si="70"/>
        <v>0.39440000000000003</v>
      </c>
      <c r="H1666" s="3">
        <f t="shared" si="71"/>
        <v>0.36000000000000032</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1328.2</v>
      </c>
      <c r="D1668" s="2">
        <v>0</v>
      </c>
      <c r="E1668" s="2">
        <v>0</v>
      </c>
      <c r="F1668" s="2">
        <v>0</v>
      </c>
      <c r="G1668" s="3">
        <f t="shared" si="70"/>
        <v>115.5534</v>
      </c>
      <c r="H1668" s="3">
        <f t="shared" si="71"/>
        <v>0.20000000000004547</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680134.09000000008</v>
      </c>
      <c r="D1669" s="2">
        <v>0</v>
      </c>
      <c r="E1669" s="2">
        <v>0</v>
      </c>
      <c r="F1669" s="2">
        <v>0</v>
      </c>
      <c r="G1669" s="3">
        <f t="shared" si="70"/>
        <v>59851.799920000005</v>
      </c>
      <c r="H1669" s="3">
        <f t="shared" si="71"/>
        <v>9.0000000083819032E-2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60203.75</v>
      </c>
      <c r="D1670" s="2">
        <v>0</v>
      </c>
      <c r="E1670" s="2">
        <v>0</v>
      </c>
      <c r="F1670" s="2">
        <v>0</v>
      </c>
      <c r="G1670" s="3">
        <f t="shared" si="70"/>
        <v>5358.13375</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27589.3</v>
      </c>
      <c r="D1671" s="2">
        <v>0</v>
      </c>
      <c r="E1671" s="2">
        <v>0</v>
      </c>
      <c r="F1671" s="2">
        <v>0</v>
      </c>
      <c r="G1671" s="3">
        <f t="shared" si="70"/>
        <v>2483.0369999999998</v>
      </c>
      <c r="H1671" s="3">
        <f t="shared" si="71"/>
        <v>0.2999999999992724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457873.49</v>
      </c>
      <c r="D1672" s="2">
        <v>0</v>
      </c>
      <c r="E1672" s="2">
        <v>0</v>
      </c>
      <c r="F1672" s="2">
        <v>0</v>
      </c>
      <c r="G1672" s="3">
        <f t="shared" si="70"/>
        <v>41666.487589999997</v>
      </c>
      <c r="H1672" s="3">
        <f t="shared" si="71"/>
        <v>0.48999999999068677</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134467.54999999999</v>
      </c>
      <c r="D1673" s="2">
        <v>0</v>
      </c>
      <c r="E1673" s="2">
        <v>0</v>
      </c>
      <c r="F1673" s="2">
        <v>0</v>
      </c>
      <c r="G1673" s="3">
        <f t="shared" si="70"/>
        <v>12371.014599999999</v>
      </c>
      <c r="H1673" s="3">
        <f t="shared" si="71"/>
        <v>0.45000000001164153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422509.27</v>
      </c>
      <c r="D1674" s="2">
        <v>0</v>
      </c>
      <c r="E1674" s="2">
        <v>0</v>
      </c>
      <c r="F1674" s="2">
        <v>0</v>
      </c>
      <c r="G1674" s="3">
        <f t="shared" si="70"/>
        <v>39293.362110000002</v>
      </c>
      <c r="H1674" s="3">
        <f t="shared" si="71"/>
        <v>0.27000000001862645</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422509.27</v>
      </c>
      <c r="D1678" s="2">
        <v>0</v>
      </c>
      <c r="E1678" s="2">
        <v>0</v>
      </c>
      <c r="F1678" s="2">
        <v>0</v>
      </c>
      <c r="G1678" s="3">
        <f t="shared" si="70"/>
        <v>40983.399190000004</v>
      </c>
      <c r="H1678" s="3">
        <f t="shared" si="71"/>
        <v>0.27000000001862645</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447382.36</v>
      </c>
      <c r="D1680" s="2">
        <v>0</v>
      </c>
      <c r="E1680" s="2">
        <v>0</v>
      </c>
      <c r="F1680" s="2">
        <v>0</v>
      </c>
      <c r="G1680" s="3">
        <f>B1680/1000*C1680</f>
        <v>44290.853640000001</v>
      </c>
      <c r="H1680" s="3">
        <f>ABS(C1680-ROUND(C1680,0))</f>
        <v>0.35999999998603016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40862.36</v>
      </c>
      <c r="D1681" s="2">
        <v>0</v>
      </c>
      <c r="E1681" s="2">
        <v>0</v>
      </c>
      <c r="F1681" s="2">
        <v>0</v>
      </c>
      <c r="G1681" s="3">
        <f t="shared" si="70"/>
        <v>4086.2360000000003</v>
      </c>
      <c r="H1681" s="3">
        <f t="shared" si="7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25932.86</v>
      </c>
      <c r="D1683" s="2">
        <v>0</v>
      </c>
      <c r="E1683" s="2">
        <v>0</v>
      </c>
      <c r="F1683" s="2">
        <v>0</v>
      </c>
      <c r="G1683" s="3">
        <f t="shared" si="70"/>
        <v>2645.1517199999998</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14929.5</v>
      </c>
      <c r="D1684" s="2">
        <v>0</v>
      </c>
      <c r="E1684" s="2">
        <v>0</v>
      </c>
      <c r="F1684" s="2">
        <v>0</v>
      </c>
      <c r="G1684" s="3">
        <f t="shared" si="70"/>
        <v>1537.7384999999999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29935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896369.29</v>
      </c>
      <c r="I17" s="275">
        <f>'PR-RAS'!E6</f>
        <v>1308093.4399999999</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819491.1</v>
      </c>
      <c r="I18" s="275">
        <f>'PR-RAS'!E152</f>
        <v>1164561.1099999999</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780566.68999999983</v>
      </c>
      <c r="I20" s="275">
        <f>'PR-RAS'!E650</f>
        <v>2210245.52</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5405277.2500000009</v>
      </c>
      <c r="I22" s="275">
        <f>BILANCA!E7</f>
        <v>5457238.2999999989</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753565.54</v>
      </c>
      <c r="I23" s="275">
        <f>BILANCA!E69</f>
        <v>997402.92</v>
      </c>
      <c r="J23" s="5"/>
      <c r="K23" s="5"/>
      <c r="L23" s="5"/>
      <c r="M23" s="5"/>
      <c r="N23" s="5"/>
      <c r="O23" s="5"/>
      <c r="P23" s="5"/>
      <c r="Q23" s="5"/>
      <c r="R23" s="5"/>
      <c r="S23" s="5"/>
      <c r="T23" s="5"/>
      <c r="U23" s="5"/>
      <c r="V23" s="5"/>
      <c r="W23" s="5"/>
    </row>
    <row r="24" spans="1:23" ht="12.75" customHeight="1" x14ac:dyDescent="0.2">
      <c r="A24" s="348"/>
      <c r="B24" s="355" t="str">
        <f>BILANCA!B177</f>
        <v xml:space="preserve">Obveze (šifre 23+24+25+26+27+29) </v>
      </c>
      <c r="C24" s="356"/>
      <c r="D24" s="356"/>
      <c r="E24" s="356"/>
      <c r="F24" s="357"/>
      <c r="G24" s="127" t="str">
        <f>BILANCA!C177</f>
        <v>2</v>
      </c>
      <c r="H24" s="275">
        <f>BILANCA!D177</f>
        <v>1438296.88</v>
      </c>
      <c r="I24" s="275">
        <f>BILANCA!E177</f>
        <v>2719520.52</v>
      </c>
      <c r="J24" s="5"/>
      <c r="K24" s="5"/>
      <c r="L24" s="5"/>
      <c r="M24" s="5"/>
      <c r="N24" s="5"/>
      <c r="O24" s="5"/>
      <c r="P24" s="5"/>
      <c r="Q24" s="5"/>
      <c r="R24" s="5"/>
      <c r="S24" s="5"/>
      <c r="T24" s="5"/>
      <c r="U24" s="5"/>
      <c r="V24" s="5"/>
      <c r="W24" s="5"/>
    </row>
    <row r="25" spans="1:23" ht="12.75" customHeight="1" x14ac:dyDescent="0.2">
      <c r="A25" s="349"/>
      <c r="B25" s="358" t="str">
        <f>BILANCA!B251</f>
        <v>Vlastiti izvori (šifre 91 + 922 - 93 + 96 + 97)</v>
      </c>
      <c r="C25" s="359"/>
      <c r="D25" s="359"/>
      <c r="E25" s="359"/>
      <c r="F25" s="360"/>
      <c r="G25" s="128" t="str">
        <f>BILANCA!C251</f>
        <v>9</v>
      </c>
      <c r="H25" s="275">
        <f>BILANCA!D251</f>
        <v>4720545.91</v>
      </c>
      <c r="I25" s="275">
        <f>BILANCA!E251</f>
        <v>3735120.6999999993</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241949.91</v>
      </c>
      <c r="I27" s="275">
        <f>'RAS-funkcijski'!E5</f>
        <v>293368.26</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107269.81</v>
      </c>
      <c r="I28" s="275">
        <f>'RAS-funkcijski'!E35</f>
        <v>293323.14</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18923.14</v>
      </c>
      <c r="I30" s="275">
        <f>'RAS-funkcijski'!E114</f>
        <v>40722.400000000001</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593890.27</v>
      </c>
      <c r="I31" s="275">
        <f>'RAS-funkcijski'!E141</f>
        <v>1137510.47</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423945.84</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1438296.88</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2719520.52</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2678658.16</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40862.36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2"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29" t="s">
        <v>6</v>
      </c>
      <c r="B2" s="330"/>
      <c r="C2" s="330"/>
      <c r="D2" s="330"/>
      <c r="E2" s="330"/>
      <c r="F2" s="33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32"/>
      <c r="C5" s="166"/>
      <c r="D5" s="52"/>
      <c r="E5" s="52"/>
      <c r="F5" s="44"/>
    </row>
    <row r="6" spans="1:24" ht="12.75" customHeight="1" x14ac:dyDescent="0.2">
      <c r="A6" s="63">
        <v>6</v>
      </c>
      <c r="B6" s="220" t="s">
        <v>15</v>
      </c>
      <c r="C6" s="247" t="s">
        <v>16</v>
      </c>
      <c r="D6" s="60">
        <f>D7+D43+D49+D82+D106+D125+D134+D140</f>
        <v>896369.29</v>
      </c>
      <c r="E6" s="60">
        <f>E7+E43+E49+E82+E106+E125+E134+E140</f>
        <v>1308093.4399999999</v>
      </c>
      <c r="F6" s="45">
        <f t="shared" ref="F6:F132" si="0">IF(D6&lt;&gt;0,IF(E6/D6&gt;=100,"&gt;&gt;100",E6/D6*100),"-")</f>
        <v>145.9324247933572</v>
      </c>
    </row>
    <row r="7" spans="1:24" ht="12.75" customHeight="1" x14ac:dyDescent="0.2">
      <c r="A7" s="63">
        <v>61</v>
      </c>
      <c r="B7" s="220" t="s">
        <v>17</v>
      </c>
      <c r="C7" s="247" t="s">
        <v>18</v>
      </c>
      <c r="D7" s="60">
        <f>D8+D17+D23+D29+D36+D39</f>
        <v>218875.49000000002</v>
      </c>
      <c r="E7" s="60">
        <f>E8+E17+E23+E29+E36+E39</f>
        <v>248297.17000000004</v>
      </c>
      <c r="F7" s="45">
        <f t="shared" si="0"/>
        <v>113.4421994897647</v>
      </c>
    </row>
    <row r="8" spans="1:24" ht="12.75" customHeight="1" x14ac:dyDescent="0.2">
      <c r="A8" s="63">
        <v>611</v>
      </c>
      <c r="B8" s="220" t="s">
        <v>19</v>
      </c>
      <c r="C8" s="247" t="s">
        <v>20</v>
      </c>
      <c r="D8" s="60">
        <f>SUM(D9:D14)-D15-D16</f>
        <v>210779.96000000002</v>
      </c>
      <c r="E8" s="60">
        <f>SUM(E9:E14)-E15-E16</f>
        <v>231568.33000000005</v>
      </c>
      <c r="F8" s="45">
        <f t="shared" si="0"/>
        <v>109.86259319908783</v>
      </c>
    </row>
    <row r="9" spans="1:24" ht="12.75" customHeight="1" x14ac:dyDescent="0.2">
      <c r="A9" s="63">
        <v>6111</v>
      </c>
      <c r="B9" s="65" t="s">
        <v>21</v>
      </c>
      <c r="C9" s="247" t="s">
        <v>22</v>
      </c>
      <c r="D9" s="194">
        <v>191457.23</v>
      </c>
      <c r="E9" s="194">
        <v>268682.95</v>
      </c>
      <c r="F9" s="45">
        <f t="shared" si="0"/>
        <v>140.33575540605074</v>
      </c>
    </row>
    <row r="10" spans="1:24" ht="12.75" customHeight="1" x14ac:dyDescent="0.2">
      <c r="A10" s="63">
        <v>6112</v>
      </c>
      <c r="B10" s="65" t="s">
        <v>23</v>
      </c>
      <c r="C10" s="247" t="s">
        <v>24</v>
      </c>
      <c r="D10" s="194">
        <v>11037.68</v>
      </c>
      <c r="E10" s="194">
        <v>15105.71</v>
      </c>
      <c r="F10" s="45">
        <f t="shared" si="0"/>
        <v>136.85584289452132</v>
      </c>
    </row>
    <row r="11" spans="1:24" ht="12.75" customHeight="1" x14ac:dyDescent="0.2">
      <c r="A11" s="63">
        <v>6113</v>
      </c>
      <c r="B11" s="65" t="s">
        <v>25</v>
      </c>
      <c r="C11" s="247" t="s">
        <v>26</v>
      </c>
      <c r="D11" s="194">
        <v>5959.26</v>
      </c>
      <c r="E11" s="194">
        <v>6197.18</v>
      </c>
      <c r="F11" s="45">
        <f t="shared" si="0"/>
        <v>103.99244201461255</v>
      </c>
    </row>
    <row r="12" spans="1:24" ht="12.75" customHeight="1" x14ac:dyDescent="0.2">
      <c r="A12" s="63">
        <v>6114</v>
      </c>
      <c r="B12" s="65" t="s">
        <v>27</v>
      </c>
      <c r="C12" s="247" t="s">
        <v>28</v>
      </c>
      <c r="D12" s="194">
        <v>2325.79</v>
      </c>
      <c r="E12" s="194">
        <v>890.45</v>
      </c>
      <c r="F12" s="45">
        <f t="shared" si="0"/>
        <v>38.285915753356925</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59307.96</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7523.36</v>
      </c>
      <c r="E23" s="60">
        <f t="shared" si="2"/>
        <v>14942.32</v>
      </c>
      <c r="F23" s="45">
        <f t="shared" si="0"/>
        <v>198.61232215393125</v>
      </c>
    </row>
    <row r="24" spans="1:6" ht="12.75" customHeight="1" x14ac:dyDescent="0.2">
      <c r="A24" s="63">
        <v>6131</v>
      </c>
      <c r="B24" s="65" t="s">
        <v>51</v>
      </c>
      <c r="C24" s="247" t="s">
        <v>52</v>
      </c>
      <c r="D24" s="194">
        <v>0</v>
      </c>
      <c r="E24" s="194">
        <v>2332.9899999999998</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7523.36</v>
      </c>
      <c r="E27" s="194">
        <v>12609.33</v>
      </c>
      <c r="F27" s="45">
        <f t="shared" si="0"/>
        <v>167.60237447098106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572.16999999999996</v>
      </c>
      <c r="E29" s="60">
        <f>SUM(E30:E35)</f>
        <v>1786.52</v>
      </c>
      <c r="F29" s="45">
        <f t="shared" si="0"/>
        <v>312.23587395354531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572.16999999999996</v>
      </c>
      <c r="E31" s="194">
        <v>1786.52</v>
      </c>
      <c r="F31" s="45">
        <f t="shared" si="0"/>
        <v>312.23587395354531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601759.65999999992</v>
      </c>
      <c r="E49" s="60">
        <f>E50+E53+E58+E61+E64+E68+E71+E74+E77</f>
        <v>963045.6</v>
      </c>
      <c r="F49" s="45">
        <f t="shared" si="0"/>
        <v>160.03824516917604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591759.65999999992</v>
      </c>
      <c r="E58" s="60">
        <f t="shared" si="9"/>
        <v>813247.42999999993</v>
      </c>
      <c r="F58" s="45">
        <f t="shared" si="0"/>
        <v>137.42866994346997</v>
      </c>
    </row>
    <row r="59" spans="1:6" ht="24" x14ac:dyDescent="0.2">
      <c r="A59" s="63">
        <v>6331</v>
      </c>
      <c r="B59" s="65" t="s">
        <v>121</v>
      </c>
      <c r="C59" s="247" t="s">
        <v>122</v>
      </c>
      <c r="D59" s="194">
        <v>430034.91</v>
      </c>
      <c r="E59" s="194">
        <v>443155.32</v>
      </c>
      <c r="F59" s="45">
        <f t="shared" si="0"/>
        <v>103.0510104400594</v>
      </c>
    </row>
    <row r="60" spans="1:6" ht="24" x14ac:dyDescent="0.2">
      <c r="A60" s="63">
        <v>6332</v>
      </c>
      <c r="B60" s="65" t="s">
        <v>123</v>
      </c>
      <c r="C60" s="247" t="s">
        <v>124</v>
      </c>
      <c r="D60" s="194">
        <v>161724.75</v>
      </c>
      <c r="E60" s="194">
        <v>370092.11</v>
      </c>
      <c r="F60" s="45">
        <f t="shared" si="0"/>
        <v>228.84073711661324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149798.17000000001</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149798.17000000001</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10000</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10000</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14091.55</v>
      </c>
      <c r="E82" s="60">
        <f t="shared" si="15"/>
        <v>16573.019999999997</v>
      </c>
      <c r="F82" s="45">
        <f t="shared" si="0"/>
        <v>117.60963130386648</v>
      </c>
    </row>
    <row r="83" spans="1:6" ht="12.75" customHeight="1" x14ac:dyDescent="0.2">
      <c r="A83" s="63">
        <v>641</v>
      </c>
      <c r="B83" s="64" t="s">
        <v>169</v>
      </c>
      <c r="C83" s="247" t="s">
        <v>170</v>
      </c>
      <c r="D83" s="60">
        <f t="shared" ref="D83:E83" si="16">SUM(D84:D90)</f>
        <v>28.55</v>
      </c>
      <c r="E83" s="60">
        <f t="shared" si="16"/>
        <v>8.07</v>
      </c>
      <c r="F83" s="45">
        <f t="shared" si="0"/>
        <v>28.266199649737306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28.55</v>
      </c>
      <c r="E85" s="194">
        <v>8.07</v>
      </c>
      <c r="F85" s="45">
        <f t="shared" si="0"/>
        <v>28.266199649737306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14063</v>
      </c>
      <c r="E91" s="60">
        <f t="shared" si="17"/>
        <v>16564.949999999997</v>
      </c>
      <c r="F91" s="45">
        <f t="shared" si="0"/>
        <v>117.79101187513331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14052.67</v>
      </c>
      <c r="E93" s="194">
        <v>16397.669999999998</v>
      </c>
      <c r="F93" s="45">
        <f t="shared" si="0"/>
        <v>116.68722029336773</v>
      </c>
    </row>
    <row r="94" spans="1:6" ht="12.75" customHeight="1" x14ac:dyDescent="0.2">
      <c r="A94" s="63">
        <v>6423</v>
      </c>
      <c r="B94" s="64" t="s">
        <v>191</v>
      </c>
      <c r="C94" s="247" t="s">
        <v>192</v>
      </c>
      <c r="D94" s="194">
        <v>10.33</v>
      </c>
      <c r="E94" s="194">
        <v>16.440000000000001</v>
      </c>
      <c r="F94" s="45">
        <f t="shared" si="0"/>
        <v>159.1481122942885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150.84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35521.050000000003</v>
      </c>
      <c r="E106" s="60">
        <f>E107+E112+E120+E124</f>
        <v>38604.400000000001</v>
      </c>
      <c r="F106" s="45">
        <f t="shared" si="0"/>
        <v>108.68034587941516</v>
      </c>
    </row>
    <row r="107" spans="1:6" ht="12.75" customHeight="1" x14ac:dyDescent="0.2">
      <c r="A107" s="63">
        <v>651</v>
      </c>
      <c r="B107" s="64" t="s">
        <v>217</v>
      </c>
      <c r="C107" s="247" t="s">
        <v>218</v>
      </c>
      <c r="D107" s="60">
        <f t="shared" ref="D107:E107" si="19">SUM(D108:D111)</f>
        <v>12139.86</v>
      </c>
      <c r="E107" s="60">
        <f t="shared" si="19"/>
        <v>12172.5</v>
      </c>
      <c r="F107" s="45">
        <f t="shared" si="0"/>
        <v>100.26886636254453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12139.86</v>
      </c>
      <c r="E111" s="194">
        <v>12172.5</v>
      </c>
      <c r="F111" s="45">
        <f t="shared" si="0"/>
        <v>100.26886636254453</v>
      </c>
    </row>
    <row r="112" spans="1:6" ht="12.75" customHeight="1" x14ac:dyDescent="0.2">
      <c r="A112" s="63">
        <v>652</v>
      </c>
      <c r="B112" s="64" t="s">
        <v>227</v>
      </c>
      <c r="C112" s="247" t="s">
        <v>228</v>
      </c>
      <c r="D112" s="60">
        <f t="shared" ref="D112:E112" si="20">SUM(D113:D119)</f>
        <v>27.91</v>
      </c>
      <c r="E112" s="60">
        <f t="shared" si="20"/>
        <v>236.61</v>
      </c>
      <c r="F112" s="45">
        <f t="shared" si="0"/>
        <v>847.76065926191336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23.09</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4.82</v>
      </c>
      <c r="E117" s="194">
        <v>236.61</v>
      </c>
      <c r="F117" s="45">
        <f t="shared" si="0"/>
        <v>4908.9211618257259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23353.279999999999</v>
      </c>
      <c r="E120" s="60">
        <f t="shared" si="21"/>
        <v>26195.29</v>
      </c>
      <c r="F120" s="45">
        <f t="shared" si="0"/>
        <v>112.16963955384426</v>
      </c>
    </row>
    <row r="121" spans="1:6" ht="12.75" customHeight="1" x14ac:dyDescent="0.2">
      <c r="A121" s="63">
        <v>6531</v>
      </c>
      <c r="B121" s="64" t="s">
        <v>245</v>
      </c>
      <c r="C121" s="247" t="s">
        <v>246</v>
      </c>
      <c r="D121" s="194">
        <v>904.03</v>
      </c>
      <c r="E121" s="194">
        <v>1606.42</v>
      </c>
      <c r="F121" s="45">
        <f t="shared" si="0"/>
        <v>177.69543046137849</v>
      </c>
    </row>
    <row r="122" spans="1:6" ht="12.75" customHeight="1" x14ac:dyDescent="0.2">
      <c r="A122" s="63">
        <v>6532</v>
      </c>
      <c r="B122" s="64" t="s">
        <v>247</v>
      </c>
      <c r="C122" s="247" t="s">
        <v>248</v>
      </c>
      <c r="D122" s="194">
        <v>22449.25</v>
      </c>
      <c r="E122" s="194">
        <v>24588.87</v>
      </c>
      <c r="F122" s="45">
        <f t="shared" si="0"/>
        <v>109.53091974119403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25000</v>
      </c>
      <c r="E125" s="60">
        <f t="shared" si="22"/>
        <v>15000</v>
      </c>
      <c r="F125" s="45">
        <f t="shared" si="0"/>
        <v>60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25000</v>
      </c>
      <c r="E129" s="60">
        <f t="shared" si="24"/>
        <v>15000</v>
      </c>
      <c r="F129" s="45">
        <f t="shared" si="0"/>
        <v>60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25000</v>
      </c>
      <c r="E131" s="194">
        <v>15000</v>
      </c>
      <c r="F131" s="45">
        <f t="shared" si="0"/>
        <v>60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1121.54</v>
      </c>
      <c r="E140" s="60">
        <f t="shared" si="28"/>
        <v>26573.25</v>
      </c>
      <c r="F140" s="45">
        <f t="shared" si="26"/>
        <v>2369.3537457424613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1121.54</v>
      </c>
      <c r="E151" s="194">
        <v>26573.25</v>
      </c>
      <c r="F151" s="45">
        <f t="shared" si="26"/>
        <v>2369.3537457424613</v>
      </c>
    </row>
    <row r="152" spans="1:6" ht="12.75" customHeight="1" x14ac:dyDescent="0.2">
      <c r="A152" s="63">
        <v>3</v>
      </c>
      <c r="B152" s="64" t="s">
        <v>307</v>
      </c>
      <c r="C152" s="247" t="s">
        <v>13</v>
      </c>
      <c r="D152" s="60">
        <f>D153+D164+D202+D221+D230+D262+D273</f>
        <v>819491.1</v>
      </c>
      <c r="E152" s="60">
        <f>E153+E164+E202+E221+E230+E262+E273</f>
        <v>1164561.1099999999</v>
      </c>
      <c r="F152" s="45">
        <f t="shared" si="26"/>
        <v>142.10784107356383</v>
      </c>
    </row>
    <row r="153" spans="1:6" ht="12.75" customHeight="1" x14ac:dyDescent="0.2">
      <c r="A153" s="63">
        <v>31</v>
      </c>
      <c r="B153" s="64" t="s">
        <v>308</v>
      </c>
      <c r="C153" s="247" t="s">
        <v>309</v>
      </c>
      <c r="D153" s="60">
        <f t="shared" ref="D153:E153" si="30">D154+D159+D160</f>
        <v>105127.17</v>
      </c>
      <c r="E153" s="60">
        <f t="shared" si="30"/>
        <v>136785.19</v>
      </c>
      <c r="F153" s="45">
        <f t="shared" si="26"/>
        <v>130.11402285441528</v>
      </c>
    </row>
    <row r="154" spans="1:6" ht="12.75" customHeight="1" x14ac:dyDescent="0.2">
      <c r="A154" s="63">
        <v>311</v>
      </c>
      <c r="B154" s="64" t="s">
        <v>310</v>
      </c>
      <c r="C154" s="247" t="s">
        <v>311</v>
      </c>
      <c r="D154" s="60">
        <f t="shared" ref="D154:E154" si="31">SUM(D155:D158)</f>
        <v>87336.59</v>
      </c>
      <c r="E154" s="60">
        <f t="shared" si="31"/>
        <v>114493.74</v>
      </c>
      <c r="F154" s="45">
        <f t="shared" si="26"/>
        <v>131.09481375446421</v>
      </c>
    </row>
    <row r="155" spans="1:6" ht="12.75" customHeight="1" x14ac:dyDescent="0.2">
      <c r="A155" s="63">
        <v>3111</v>
      </c>
      <c r="B155" s="64" t="s">
        <v>312</v>
      </c>
      <c r="C155" s="247" t="s">
        <v>313</v>
      </c>
      <c r="D155" s="194">
        <v>87336.59</v>
      </c>
      <c r="E155" s="194">
        <v>114493.74</v>
      </c>
      <c r="F155" s="45">
        <f t="shared" si="26"/>
        <v>131.09481375446421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3380</v>
      </c>
      <c r="E159" s="194">
        <v>3400</v>
      </c>
      <c r="F159" s="45">
        <f t="shared" si="26"/>
        <v>100.59171597633136</v>
      </c>
    </row>
    <row r="160" spans="1:6" ht="12.75" customHeight="1" x14ac:dyDescent="0.2">
      <c r="A160" s="63">
        <v>313</v>
      </c>
      <c r="B160" s="65" t="s">
        <v>322</v>
      </c>
      <c r="C160" s="247" t="s">
        <v>323</v>
      </c>
      <c r="D160" s="60">
        <f t="shared" ref="D160:E160" si="32">SUM(D161:D163)</f>
        <v>14410.58</v>
      </c>
      <c r="E160" s="60">
        <f t="shared" si="32"/>
        <v>18891.45</v>
      </c>
      <c r="F160" s="45">
        <f t="shared" si="26"/>
        <v>131.09430709936726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14410.58</v>
      </c>
      <c r="E162" s="194">
        <v>18891.45</v>
      </c>
      <c r="F162" s="45">
        <f t="shared" si="26"/>
        <v>131.09430709936726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275202.18</v>
      </c>
      <c r="E164" s="60">
        <f>E165+E170+E178+E188+E189+E194</f>
        <v>418370.55</v>
      </c>
      <c r="F164" s="45">
        <f t="shared" si="26"/>
        <v>152.02297816100148</v>
      </c>
    </row>
    <row r="165" spans="1:6" ht="12.75" customHeight="1" x14ac:dyDescent="0.2">
      <c r="A165" s="63">
        <v>321</v>
      </c>
      <c r="B165" s="64" t="s">
        <v>332</v>
      </c>
      <c r="C165" s="247" t="s">
        <v>333</v>
      </c>
      <c r="D165" s="60">
        <f t="shared" ref="D165:E165" si="33">SUM(D166:D169)</f>
        <v>5359.07</v>
      </c>
      <c r="E165" s="60">
        <f t="shared" si="33"/>
        <v>6330.25</v>
      </c>
      <c r="F165" s="45">
        <f t="shared" si="26"/>
        <v>118.12217418320716</v>
      </c>
    </row>
    <row r="166" spans="1:6" ht="12.75" customHeight="1" x14ac:dyDescent="0.2">
      <c r="A166" s="63">
        <v>3211</v>
      </c>
      <c r="B166" s="64" t="s">
        <v>334</v>
      </c>
      <c r="C166" s="247" t="s">
        <v>335</v>
      </c>
      <c r="D166" s="194">
        <v>729.75</v>
      </c>
      <c r="E166" s="194">
        <v>1472.58</v>
      </c>
      <c r="F166" s="45">
        <f t="shared" si="26"/>
        <v>201.79239465570399</v>
      </c>
    </row>
    <row r="167" spans="1:6" ht="12.75" customHeight="1" x14ac:dyDescent="0.2">
      <c r="A167" s="63">
        <v>3212</v>
      </c>
      <c r="B167" s="64" t="s">
        <v>336</v>
      </c>
      <c r="C167" s="247" t="s">
        <v>337</v>
      </c>
      <c r="D167" s="194">
        <v>4459.32</v>
      </c>
      <c r="E167" s="194">
        <v>4550.76</v>
      </c>
      <c r="F167" s="45">
        <f t="shared" si="26"/>
        <v>102.05053685315251</v>
      </c>
    </row>
    <row r="168" spans="1:6" ht="12.75" customHeight="1" x14ac:dyDescent="0.2">
      <c r="A168" s="63">
        <v>3213</v>
      </c>
      <c r="B168" s="64" t="s">
        <v>338</v>
      </c>
      <c r="C168" s="247" t="s">
        <v>339</v>
      </c>
      <c r="D168" s="194">
        <v>170</v>
      </c>
      <c r="E168" s="194">
        <v>306.91000000000003</v>
      </c>
      <c r="F168" s="45">
        <f t="shared" si="26"/>
        <v>180.53529411764708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30565.29</v>
      </c>
      <c r="E170" s="60">
        <f t="shared" si="34"/>
        <v>41705.969999999994</v>
      </c>
      <c r="F170" s="45">
        <f t="shared" si="26"/>
        <v>136.44879534923436</v>
      </c>
    </row>
    <row r="171" spans="1:6" ht="12.75" customHeight="1" x14ac:dyDescent="0.2">
      <c r="A171" s="63">
        <v>3221</v>
      </c>
      <c r="B171" s="64" t="s">
        <v>344</v>
      </c>
      <c r="C171" s="247" t="s">
        <v>345</v>
      </c>
      <c r="D171" s="194">
        <v>1865.52</v>
      </c>
      <c r="E171" s="194">
        <v>4042.67</v>
      </c>
      <c r="F171" s="45">
        <f t="shared" si="26"/>
        <v>216.7047257601098</v>
      </c>
    </row>
    <row r="172" spans="1:6" ht="12.75" customHeight="1" x14ac:dyDescent="0.2">
      <c r="A172" s="63">
        <v>3222</v>
      </c>
      <c r="B172" s="64" t="s">
        <v>346</v>
      </c>
      <c r="C172" s="247" t="s">
        <v>347</v>
      </c>
      <c r="D172" s="194">
        <v>0</v>
      </c>
      <c r="E172" s="194">
        <v>300</v>
      </c>
      <c r="F172" s="45" t="str">
        <f t="shared" si="26"/>
        <v>-</v>
      </c>
    </row>
    <row r="173" spans="1:6" ht="12.75" customHeight="1" x14ac:dyDescent="0.2">
      <c r="A173" s="63">
        <v>3223</v>
      </c>
      <c r="B173" s="65" t="s">
        <v>348</v>
      </c>
      <c r="C173" s="247" t="s">
        <v>349</v>
      </c>
      <c r="D173" s="194">
        <v>27100.89</v>
      </c>
      <c r="E173" s="194">
        <v>32592.639999999999</v>
      </c>
      <c r="F173" s="45">
        <f t="shared" si="26"/>
        <v>120.26409464781416</v>
      </c>
    </row>
    <row r="174" spans="1:6" ht="12.75" customHeight="1" x14ac:dyDescent="0.2">
      <c r="A174" s="63">
        <v>3224</v>
      </c>
      <c r="B174" s="65" t="s">
        <v>350</v>
      </c>
      <c r="C174" s="247" t="s">
        <v>351</v>
      </c>
      <c r="D174" s="194">
        <v>926.27</v>
      </c>
      <c r="E174" s="194">
        <v>2705.03</v>
      </c>
      <c r="F174" s="45">
        <f t="shared" si="26"/>
        <v>292.03471989808588</v>
      </c>
    </row>
    <row r="175" spans="1:6" ht="12.75" customHeight="1" x14ac:dyDescent="0.2">
      <c r="A175" s="63">
        <v>3225</v>
      </c>
      <c r="B175" s="65" t="s">
        <v>352</v>
      </c>
      <c r="C175" s="247" t="s">
        <v>353</v>
      </c>
      <c r="D175" s="194">
        <v>672.61</v>
      </c>
      <c r="E175" s="194">
        <v>2065.63</v>
      </c>
      <c r="F175" s="45">
        <f t="shared" si="26"/>
        <v>307.10664426636538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202772.95</v>
      </c>
      <c r="E178" s="60">
        <f t="shared" si="35"/>
        <v>316526.88</v>
      </c>
      <c r="F178" s="45">
        <f t="shared" si="26"/>
        <v>156.09916411434563</v>
      </c>
    </row>
    <row r="179" spans="1:6" ht="12.75" customHeight="1" x14ac:dyDescent="0.2">
      <c r="A179" s="63">
        <v>3231</v>
      </c>
      <c r="B179" s="65" t="s">
        <v>360</v>
      </c>
      <c r="C179" s="247" t="s">
        <v>361</v>
      </c>
      <c r="D179" s="194">
        <v>7948.44</v>
      </c>
      <c r="E179" s="194">
        <v>9435.76</v>
      </c>
      <c r="F179" s="45">
        <f t="shared" si="26"/>
        <v>118.71209948115606</v>
      </c>
    </row>
    <row r="180" spans="1:6" ht="12.75" customHeight="1" x14ac:dyDescent="0.2">
      <c r="A180" s="63">
        <v>3232</v>
      </c>
      <c r="B180" s="65" t="s">
        <v>362</v>
      </c>
      <c r="C180" s="247" t="s">
        <v>363</v>
      </c>
      <c r="D180" s="194">
        <v>29538.83</v>
      </c>
      <c r="E180" s="194">
        <v>134106.42000000001</v>
      </c>
      <c r="F180" s="45">
        <f t="shared" si="26"/>
        <v>454.00044619235086</v>
      </c>
    </row>
    <row r="181" spans="1:6" ht="12.75" customHeight="1" x14ac:dyDescent="0.2">
      <c r="A181" s="63">
        <v>3233</v>
      </c>
      <c r="B181" s="65" t="s">
        <v>364</v>
      </c>
      <c r="C181" s="247" t="s">
        <v>365</v>
      </c>
      <c r="D181" s="194">
        <v>7099.11</v>
      </c>
      <c r="E181" s="194">
        <v>7343.88</v>
      </c>
      <c r="F181" s="45">
        <f t="shared" si="26"/>
        <v>103.44789698990438</v>
      </c>
    </row>
    <row r="182" spans="1:6" ht="12.75" customHeight="1" x14ac:dyDescent="0.2">
      <c r="A182" s="63">
        <v>3234</v>
      </c>
      <c r="B182" s="65" t="s">
        <v>366</v>
      </c>
      <c r="C182" s="247" t="s">
        <v>367</v>
      </c>
      <c r="D182" s="194">
        <v>29368.25</v>
      </c>
      <c r="E182" s="194">
        <v>7185.83</v>
      </c>
      <c r="F182" s="45">
        <f t="shared" si="26"/>
        <v>24.468022439198794</v>
      </c>
    </row>
    <row r="183" spans="1:6" ht="12.75" customHeight="1" x14ac:dyDescent="0.2">
      <c r="A183" s="63">
        <v>3235</v>
      </c>
      <c r="B183" s="64" t="s">
        <v>368</v>
      </c>
      <c r="C183" s="247" t="s">
        <v>369</v>
      </c>
      <c r="D183" s="194">
        <v>53127.8</v>
      </c>
      <c r="E183" s="194">
        <v>54248.56</v>
      </c>
      <c r="F183" s="45">
        <f t="shared" si="26"/>
        <v>102.10955469641128</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49815.12</v>
      </c>
      <c r="E185" s="194">
        <v>86865.58</v>
      </c>
      <c r="F185" s="45">
        <f t="shared" si="26"/>
        <v>174.37593244781905</v>
      </c>
    </row>
    <row r="186" spans="1:6" ht="12.75" customHeight="1" x14ac:dyDescent="0.2">
      <c r="A186" s="63">
        <v>3238</v>
      </c>
      <c r="B186" s="64" t="s">
        <v>374</v>
      </c>
      <c r="C186" s="247" t="s">
        <v>375</v>
      </c>
      <c r="D186" s="194">
        <v>10325.9</v>
      </c>
      <c r="E186" s="194">
        <v>14388.36</v>
      </c>
      <c r="F186" s="45">
        <f t="shared" si="26"/>
        <v>139.34243019978888</v>
      </c>
    </row>
    <row r="187" spans="1:6" ht="12.75" customHeight="1" x14ac:dyDescent="0.2">
      <c r="A187" s="63">
        <v>3239</v>
      </c>
      <c r="B187" s="64" t="s">
        <v>376</v>
      </c>
      <c r="C187" s="247" t="s">
        <v>377</v>
      </c>
      <c r="D187" s="194">
        <v>15549.5</v>
      </c>
      <c r="E187" s="194">
        <v>2952.49</v>
      </c>
      <c r="F187" s="45">
        <f t="shared" si="26"/>
        <v>18.987684491462748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36504.869999999995</v>
      </c>
      <c r="E194" s="60">
        <f t="shared" si="36"/>
        <v>53807.45</v>
      </c>
      <c r="F194" s="45">
        <f t="shared" si="26"/>
        <v>147.39800470457777</v>
      </c>
    </row>
    <row r="195" spans="1:6" ht="12.75" customHeight="1" x14ac:dyDescent="0.2">
      <c r="A195" s="63">
        <v>3291</v>
      </c>
      <c r="B195" s="183" t="s">
        <v>392</v>
      </c>
      <c r="C195" s="247" t="s">
        <v>393</v>
      </c>
      <c r="D195" s="194">
        <v>16501.43</v>
      </c>
      <c r="E195" s="194">
        <v>30877.01</v>
      </c>
      <c r="F195" s="45">
        <f t="shared" si="26"/>
        <v>187.11717711737711</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5318.6</v>
      </c>
      <c r="E197" s="194">
        <v>11053.37</v>
      </c>
      <c r="F197" s="45">
        <f t="shared" si="26"/>
        <v>207.82480351972325</v>
      </c>
    </row>
    <row r="198" spans="1:6" ht="12.75" customHeight="1" x14ac:dyDescent="0.2">
      <c r="A198" s="63">
        <v>3294</v>
      </c>
      <c r="B198" s="64" t="s">
        <v>398</v>
      </c>
      <c r="C198" s="247" t="s">
        <v>399</v>
      </c>
      <c r="D198" s="194">
        <v>1560.75</v>
      </c>
      <c r="E198" s="194">
        <v>950.21</v>
      </c>
      <c r="F198" s="45">
        <f t="shared" si="26"/>
        <v>60.88162742271345</v>
      </c>
    </row>
    <row r="199" spans="1:6" ht="12.75" customHeight="1" x14ac:dyDescent="0.2">
      <c r="A199" s="63">
        <v>3295</v>
      </c>
      <c r="B199" s="64" t="s">
        <v>400</v>
      </c>
      <c r="C199" s="247" t="s">
        <v>401</v>
      </c>
      <c r="D199" s="194">
        <v>4265.43</v>
      </c>
      <c r="E199" s="194">
        <v>2105.62</v>
      </c>
      <c r="F199" s="45">
        <f t="shared" si="26"/>
        <v>49.364776822032006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8858.66</v>
      </c>
      <c r="E201" s="194">
        <v>8821.24</v>
      </c>
      <c r="F201" s="45">
        <f t="shared" si="26"/>
        <v>99.577588484037079</v>
      </c>
    </row>
    <row r="202" spans="1:6" ht="12.75" customHeight="1" x14ac:dyDescent="0.2">
      <c r="A202" s="63">
        <v>34</v>
      </c>
      <c r="B202" s="183" t="s">
        <v>406</v>
      </c>
      <c r="C202" s="247" t="s">
        <v>407</v>
      </c>
      <c r="D202" s="60">
        <f t="shared" ref="D202:E202" si="37">D203+D208+D216</f>
        <v>28949.620000000003</v>
      </c>
      <c r="E202" s="60">
        <f t="shared" si="37"/>
        <v>24068.560000000001</v>
      </c>
      <c r="F202" s="45">
        <f t="shared" si="26"/>
        <v>83.139467806485897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6633.33</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6633.33</v>
      </c>
      <c r="E211" s="194"/>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22316.29</v>
      </c>
      <c r="E216" s="60">
        <f t="shared" si="40"/>
        <v>24068.560000000001</v>
      </c>
      <c r="F216" s="45">
        <f t="shared" si="26"/>
        <v>107.85197718796449</v>
      </c>
    </row>
    <row r="217" spans="1:6" ht="12.75" customHeight="1" x14ac:dyDescent="0.2">
      <c r="A217" s="63">
        <v>3431</v>
      </c>
      <c r="B217" s="182" t="s">
        <v>436</v>
      </c>
      <c r="C217" s="247" t="s">
        <v>437</v>
      </c>
      <c r="D217" s="194">
        <v>2066.23</v>
      </c>
      <c r="E217" s="194">
        <v>2419.36</v>
      </c>
      <c r="F217" s="45">
        <f t="shared" si="26"/>
        <v>117.0905465509648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20250.060000000001</v>
      </c>
      <c r="E219" s="194">
        <v>21649.200000000001</v>
      </c>
      <c r="F219" s="45">
        <f t="shared" si="26"/>
        <v>106.90931286129522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356208.12</v>
      </c>
      <c r="E230" s="60">
        <f>E231+E234+E237+E242+E246+E250+E254+E257</f>
        <v>504350.74000000005</v>
      </c>
      <c r="F230" s="45">
        <f t="shared" ref="F230:F245" si="44">IF(D230&lt;&gt;0,IF(E230/D230&gt;=100,"&gt;&gt;100",E230/D230*100),"-")</f>
        <v>141.58878242303967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1393.21</v>
      </c>
      <c r="F246" s="45" t="str">
        <f t="shared" ref="F246:F249" si="49">IF(D246&lt;&gt;0,IF(E246/D246&gt;=100,"&gt;&gt;100",E246/D246*100),"-")</f>
        <v>-</v>
      </c>
    </row>
    <row r="247" spans="1:6" ht="12.75" customHeight="1" x14ac:dyDescent="0.2">
      <c r="A247" s="63" t="s">
        <v>493</v>
      </c>
      <c r="B247" s="64" t="s">
        <v>494</v>
      </c>
      <c r="C247" s="247" t="s">
        <v>493</v>
      </c>
      <c r="D247" s="194">
        <v>0</v>
      </c>
      <c r="E247" s="194">
        <v>1393.21</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356208.12</v>
      </c>
      <c r="E250" s="60">
        <f t="shared" si="50"/>
        <v>502957.53</v>
      </c>
      <c r="F250" s="45">
        <f t="shared" ref="F250:F253" si="51">IF(D250&lt;&gt;0,IF(E250/D250&gt;=100,"&gt;&gt;100",E250/D250*100),"-")</f>
        <v>141.19765995227735</v>
      </c>
    </row>
    <row r="251" spans="1:6" ht="24" x14ac:dyDescent="0.2">
      <c r="A251" s="63">
        <v>3672</v>
      </c>
      <c r="B251" s="64" t="s">
        <v>501</v>
      </c>
      <c r="C251" s="247" t="s">
        <v>502</v>
      </c>
      <c r="D251" s="194">
        <v>356208.12</v>
      </c>
      <c r="E251" s="194">
        <v>502957.53</v>
      </c>
      <c r="F251" s="45">
        <f t="shared" si="51"/>
        <v>141.19765995227735</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50278.97</v>
      </c>
      <c r="E262" s="60">
        <f t="shared" si="55"/>
        <v>68753.899999999994</v>
      </c>
      <c r="F262" s="45">
        <f t="shared" ref="F262:F268" si="56">IF(D262&lt;&gt;0,IF(E262/D262&gt;=100,"&gt;&gt;100",E262/D262*100),"-")</f>
        <v>136.74484580730274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50278.97</v>
      </c>
      <c r="E269" s="60">
        <f t="shared" si="58"/>
        <v>68753.899999999994</v>
      </c>
      <c r="F269" s="45">
        <f t="shared" ref="F269:F272" si="59">IF(D269&lt;&gt;0,IF(E269/D269&gt;=100,"&gt;&gt;100",E269/D269*100),"-")</f>
        <v>136.74484580730274</v>
      </c>
    </row>
    <row r="270" spans="1:6" ht="12.75" customHeight="1" x14ac:dyDescent="0.2">
      <c r="A270" s="63">
        <v>3721</v>
      </c>
      <c r="B270" s="65" t="s">
        <v>533</v>
      </c>
      <c r="C270" s="247" t="s">
        <v>534</v>
      </c>
      <c r="D270" s="194">
        <v>10588.39</v>
      </c>
      <c r="E270" s="194">
        <v>25079.119999999999</v>
      </c>
      <c r="F270" s="45">
        <f t="shared" si="59"/>
        <v>236.85489484236979</v>
      </c>
    </row>
    <row r="271" spans="1:6" ht="12.75" customHeight="1" x14ac:dyDescent="0.2">
      <c r="A271" s="63">
        <v>3722</v>
      </c>
      <c r="B271" s="65" t="s">
        <v>535</v>
      </c>
      <c r="C271" s="247" t="s">
        <v>536</v>
      </c>
      <c r="D271" s="194">
        <v>39690.58</v>
      </c>
      <c r="E271" s="194">
        <v>43674.78</v>
      </c>
      <c r="F271" s="45">
        <f t="shared" si="59"/>
        <v>110.03815011017726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3725.04</v>
      </c>
      <c r="E273" s="60">
        <f t="shared" si="60"/>
        <v>12232.17</v>
      </c>
      <c r="F273" s="45">
        <f t="shared" ref="F273:F277" si="61">IF(D273&lt;&gt;0,IF(E273/D273&gt;=100,"&gt;&gt;100",E273/D273*100),"-")</f>
        <v>328.37687648991692</v>
      </c>
    </row>
    <row r="274" spans="1:6" ht="12.75" customHeight="1" x14ac:dyDescent="0.2">
      <c r="A274" s="63">
        <v>381</v>
      </c>
      <c r="B274" s="64" t="s">
        <v>541</v>
      </c>
      <c r="C274" s="247" t="s">
        <v>542</v>
      </c>
      <c r="D274" s="60">
        <f t="shared" ref="D274:E274" si="62">SUM(D275:D277)</f>
        <v>3725.04</v>
      </c>
      <c r="E274" s="60">
        <f t="shared" si="62"/>
        <v>12232.17</v>
      </c>
      <c r="F274" s="45">
        <f t="shared" si="61"/>
        <v>328.37687648991692</v>
      </c>
    </row>
    <row r="275" spans="1:6" ht="12.75" customHeight="1" x14ac:dyDescent="0.2">
      <c r="A275" s="63">
        <v>3811</v>
      </c>
      <c r="B275" s="64" t="s">
        <v>543</v>
      </c>
      <c r="C275" s="247" t="s">
        <v>544</v>
      </c>
      <c r="D275" s="194">
        <v>3725.04</v>
      </c>
      <c r="E275" s="194">
        <v>12232.17</v>
      </c>
      <c r="F275" s="45">
        <f t="shared" si="61"/>
        <v>328.37687648991692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819491.1</v>
      </c>
      <c r="E299" s="60">
        <f>E152-E297+E298</f>
        <v>1164561.1099999999</v>
      </c>
      <c r="F299" s="45">
        <f t="shared" si="68"/>
        <v>142.10784107356383</v>
      </c>
    </row>
    <row r="300" spans="1:6" ht="12.75" customHeight="1" x14ac:dyDescent="0.2">
      <c r="A300" s="63" t="s">
        <v>582</v>
      </c>
      <c r="B300" s="64" t="s">
        <v>593</v>
      </c>
      <c r="C300" s="247" t="s">
        <v>594</v>
      </c>
      <c r="D300" s="60">
        <f>IF(D6&gt;=D299,D6-D299,0)</f>
        <v>76878.190000000061</v>
      </c>
      <c r="E300" s="60">
        <f>IF(E6&gt;=E299,E6-E299,0)</f>
        <v>143532.33000000007</v>
      </c>
      <c r="F300" s="45">
        <f t="shared" si="68"/>
        <v>186.7009746197198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93665.19</v>
      </c>
      <c r="E303" s="194">
        <v>1161056.8600000001</v>
      </c>
      <c r="F303" s="45">
        <f t="shared" si="68"/>
        <v>1239.5820261508038</v>
      </c>
    </row>
    <row r="304" spans="1:6" ht="12.75" customHeight="1" x14ac:dyDescent="0.2">
      <c r="A304" s="63">
        <v>96</v>
      </c>
      <c r="B304" s="220" t="s">
        <v>601</v>
      </c>
      <c r="C304" s="247" t="s">
        <v>602</v>
      </c>
      <c r="D304" s="194">
        <v>21492.06</v>
      </c>
      <c r="E304" s="194">
        <v>246229.25</v>
      </c>
      <c r="F304" s="45">
        <f t="shared" si="68"/>
        <v>1145.6754261806452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1" t="s">
        <v>607</v>
      </c>
      <c r="B307" s="332"/>
      <c r="C307" s="171"/>
      <c r="D307" s="43"/>
      <c r="E307" s="43"/>
      <c r="F307" s="44"/>
    </row>
    <row r="308" spans="1:6" ht="12.75" customHeight="1" x14ac:dyDescent="0.2">
      <c r="A308" s="63">
        <v>7</v>
      </c>
      <c r="B308" s="64" t="s">
        <v>608</v>
      </c>
      <c r="C308" s="247" t="s">
        <v>609</v>
      </c>
      <c r="D308" s="60">
        <f t="shared" ref="D308:E308" si="71">D309+D321+D354+D358</f>
        <v>114894.63</v>
      </c>
      <c r="E308" s="60">
        <f t="shared" si="71"/>
        <v>366280.54</v>
      </c>
      <c r="F308" s="45">
        <f t="shared" ref="F308:F428" si="72">IF(D308&lt;&gt;0,IF(E308/D308&gt;=100,"&gt;&gt;100",E308/D308*100),"-")</f>
        <v>318.79691853309413</v>
      </c>
    </row>
    <row r="309" spans="1:6" ht="12.75" customHeight="1" x14ac:dyDescent="0.2">
      <c r="A309" s="63">
        <v>71</v>
      </c>
      <c r="B309" s="64" t="s">
        <v>610</v>
      </c>
      <c r="C309" s="247" t="s">
        <v>611</v>
      </c>
      <c r="D309" s="60">
        <f t="shared" ref="D309:E309" si="73">D310+D314</f>
        <v>114894.63</v>
      </c>
      <c r="E309" s="60">
        <f t="shared" si="73"/>
        <v>366280.54</v>
      </c>
      <c r="F309" s="45">
        <f t="shared" si="72"/>
        <v>318.79691853309413</v>
      </c>
    </row>
    <row r="310" spans="1:6" ht="24" x14ac:dyDescent="0.2">
      <c r="A310" s="63">
        <v>711</v>
      </c>
      <c r="B310" s="64" t="s">
        <v>612</v>
      </c>
      <c r="C310" s="247" t="s">
        <v>613</v>
      </c>
      <c r="D310" s="60">
        <f t="shared" ref="D310:E310" si="74">SUM(D311:D313)</f>
        <v>114894.63</v>
      </c>
      <c r="E310" s="60">
        <f t="shared" si="74"/>
        <v>366280.54</v>
      </c>
      <c r="F310" s="45">
        <f t="shared" si="72"/>
        <v>318.79691853309413</v>
      </c>
    </row>
    <row r="311" spans="1:6" ht="12.75" customHeight="1" x14ac:dyDescent="0.2">
      <c r="A311" s="63">
        <v>7111</v>
      </c>
      <c r="B311" s="64" t="s">
        <v>614</v>
      </c>
      <c r="C311" s="247" t="s">
        <v>615</v>
      </c>
      <c r="D311" s="194">
        <v>114894.63</v>
      </c>
      <c r="E311" s="194">
        <v>366280.54</v>
      </c>
      <c r="F311" s="45">
        <f t="shared" si="72"/>
        <v>318.79691853309413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130607.29</v>
      </c>
      <c r="E360" s="60">
        <f t="shared" si="86"/>
        <v>475906.89</v>
      </c>
      <c r="F360" s="45">
        <f t="shared" si="72"/>
        <v>364.38003575451268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130607.29</v>
      </c>
      <c r="E373" s="60">
        <f t="shared" si="90"/>
        <v>475906.89</v>
      </c>
      <c r="F373" s="45">
        <f t="shared" si="72"/>
        <v>364.38003575451268</v>
      </c>
    </row>
    <row r="374" spans="1:6" ht="12.75" customHeight="1" x14ac:dyDescent="0.2">
      <c r="A374" s="63">
        <v>421</v>
      </c>
      <c r="B374" s="64" t="s">
        <v>732</v>
      </c>
      <c r="C374" s="247" t="s">
        <v>733</v>
      </c>
      <c r="D374" s="60">
        <f t="shared" ref="D374:E374" si="91">SUM(D375:D378)</f>
        <v>118091.56</v>
      </c>
      <c r="E374" s="60">
        <f t="shared" si="91"/>
        <v>377939.08</v>
      </c>
      <c r="F374" s="45">
        <f t="shared" si="72"/>
        <v>320.03902734454522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v>129962.2</v>
      </c>
      <c r="F377" s="45" t="str">
        <f t="shared" si="72"/>
        <v>-</v>
      </c>
    </row>
    <row r="378" spans="1:6" ht="12.75" customHeight="1" x14ac:dyDescent="0.2">
      <c r="A378" s="63">
        <v>4214</v>
      </c>
      <c r="B378" s="64" t="s">
        <v>644</v>
      </c>
      <c r="C378" s="247" t="s">
        <v>737</v>
      </c>
      <c r="D378" s="194">
        <v>118091.56</v>
      </c>
      <c r="E378" s="194">
        <v>247976.88</v>
      </c>
      <c r="F378" s="45">
        <f t="shared" si="72"/>
        <v>209.98696265846601</v>
      </c>
    </row>
    <row r="379" spans="1:6" ht="12.75" customHeight="1" x14ac:dyDescent="0.2">
      <c r="A379" s="63">
        <v>422</v>
      </c>
      <c r="B379" s="64" t="s">
        <v>738</v>
      </c>
      <c r="C379" s="247" t="s">
        <v>739</v>
      </c>
      <c r="D379" s="60">
        <f t="shared" ref="D379:E379" si="92">SUM(D380:D387)</f>
        <v>7578.23</v>
      </c>
      <c r="E379" s="60">
        <f t="shared" si="92"/>
        <v>55880.31</v>
      </c>
      <c r="F379" s="45">
        <f t="shared" si="72"/>
        <v>737.37944084568562</v>
      </c>
    </row>
    <row r="380" spans="1:6" ht="12.75" customHeight="1" x14ac:dyDescent="0.2">
      <c r="A380" s="63">
        <v>4221</v>
      </c>
      <c r="B380" s="64" t="s">
        <v>648</v>
      </c>
      <c r="C380" s="247" t="s">
        <v>740</v>
      </c>
      <c r="D380" s="194">
        <v>1589</v>
      </c>
      <c r="E380" s="194">
        <v>5202.5</v>
      </c>
      <c r="F380" s="45">
        <f t="shared" si="72"/>
        <v>327.4071743234739</v>
      </c>
    </row>
    <row r="381" spans="1:6" ht="12.75" customHeight="1" x14ac:dyDescent="0.2">
      <c r="A381" s="63">
        <v>4222</v>
      </c>
      <c r="B381" s="64" t="s">
        <v>741</v>
      </c>
      <c r="C381" s="247" t="s">
        <v>742</v>
      </c>
      <c r="D381" s="194">
        <v>0</v>
      </c>
      <c r="E381" s="194">
        <v>11714.3</v>
      </c>
      <c r="F381" s="45" t="str">
        <f t="shared" si="72"/>
        <v>-</v>
      </c>
    </row>
    <row r="382" spans="1:6" ht="12.75" customHeight="1" x14ac:dyDescent="0.2">
      <c r="A382" s="63">
        <v>4223</v>
      </c>
      <c r="B382" s="64" t="s">
        <v>652</v>
      </c>
      <c r="C382" s="247" t="s">
        <v>743</v>
      </c>
      <c r="D382" s="194">
        <v>979.23</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554.86</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5010</v>
      </c>
      <c r="E386" s="194">
        <v>38408.65</v>
      </c>
      <c r="F386" s="45">
        <f t="shared" si="72"/>
        <v>766.63972055888223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14900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v>14900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4937.5</v>
      </c>
      <c r="E401" s="60">
        <f t="shared" si="96"/>
        <v>27187.5</v>
      </c>
      <c r="F401" s="45">
        <f t="shared" si="72"/>
        <v>550.63291139240505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4937.5</v>
      </c>
      <c r="E404" s="194">
        <v>12812.5</v>
      </c>
      <c r="F404" s="45">
        <f t="shared" si="72"/>
        <v>259.49367088607596</v>
      </c>
    </row>
    <row r="405" spans="1:6" ht="12.75" customHeight="1" x14ac:dyDescent="0.2">
      <c r="A405" s="63">
        <v>4264</v>
      </c>
      <c r="B405" s="64" t="s">
        <v>698</v>
      </c>
      <c r="C405" s="247" t="s">
        <v>772</v>
      </c>
      <c r="D405" s="194">
        <v>0</v>
      </c>
      <c r="E405" s="194">
        <v>14375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15712.659999999989</v>
      </c>
      <c r="E418" s="60">
        <f t="shared" si="102"/>
        <v>109626.35000000003</v>
      </c>
      <c r="F418" s="45">
        <f t="shared" si="72"/>
        <v>697.69440693046317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712522.44</v>
      </c>
      <c r="E420" s="194">
        <v>961048.32</v>
      </c>
      <c r="F420" s="45">
        <f t="shared" si="72"/>
        <v>134.87972673534324</v>
      </c>
    </row>
    <row r="421" spans="1:6" ht="12.75" customHeight="1" x14ac:dyDescent="0.2">
      <c r="A421" s="63">
        <v>97</v>
      </c>
      <c r="B421" s="220" t="s">
        <v>801</v>
      </c>
      <c r="C421" s="247" t="s">
        <v>802</v>
      </c>
      <c r="D421" s="194">
        <v>52067.29</v>
      </c>
      <c r="E421" s="194">
        <v>13468.93</v>
      </c>
      <c r="F421" s="45">
        <f t="shared" si="72"/>
        <v>25.868313868457527</v>
      </c>
    </row>
    <row r="422" spans="1:6" ht="12.75" customHeight="1" x14ac:dyDescent="0.2">
      <c r="A422" s="63" t="s">
        <v>582</v>
      </c>
      <c r="B422" s="64" t="s">
        <v>803</v>
      </c>
      <c r="C422" s="247" t="s">
        <v>804</v>
      </c>
      <c r="D422" s="60">
        <f>D6+D308</f>
        <v>1011263.92</v>
      </c>
      <c r="E422" s="60">
        <f>E6+E308</f>
        <v>1674373.98</v>
      </c>
      <c r="F422" s="45">
        <f t="shared" si="72"/>
        <v>165.57240369062114</v>
      </c>
    </row>
    <row r="423" spans="1:6" ht="12.75" customHeight="1" x14ac:dyDescent="0.2">
      <c r="A423" s="63" t="s">
        <v>582</v>
      </c>
      <c r="B423" s="64" t="s">
        <v>805</v>
      </c>
      <c r="C423" s="247" t="s">
        <v>806</v>
      </c>
      <c r="D423" s="60">
        <f t="shared" ref="D423:E423" si="103">D299+D360</f>
        <v>950098.39</v>
      </c>
      <c r="E423" s="60">
        <f t="shared" si="103"/>
        <v>1640468</v>
      </c>
      <c r="F423" s="45">
        <f t="shared" si="72"/>
        <v>172.66295967515532</v>
      </c>
    </row>
    <row r="424" spans="1:6" ht="12.75" customHeight="1" x14ac:dyDescent="0.2">
      <c r="A424" s="63" t="s">
        <v>582</v>
      </c>
      <c r="B424" s="64" t="s">
        <v>807</v>
      </c>
      <c r="C424" s="247" t="s">
        <v>808</v>
      </c>
      <c r="D424" s="60">
        <f t="shared" ref="D424:E424" si="104">IF(D422&gt;=D423,D422-D423,0)</f>
        <v>61165.530000000028</v>
      </c>
      <c r="E424" s="60">
        <f t="shared" si="104"/>
        <v>33905.979999999981</v>
      </c>
      <c r="F424" s="45">
        <f t="shared" si="72"/>
        <v>55.433150011125484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806187.62999999989</v>
      </c>
      <c r="E427" s="60">
        <f t="shared" si="107"/>
        <v>2122105.1800000002</v>
      </c>
      <c r="F427" s="45">
        <f t="shared" si="72"/>
        <v>263.22720679800062</v>
      </c>
    </row>
    <row r="428" spans="1:6" ht="24" x14ac:dyDescent="0.2">
      <c r="A428" s="249" t="s">
        <v>816</v>
      </c>
      <c r="B428" s="243" t="s">
        <v>817</v>
      </c>
      <c r="C428" s="250" t="s">
        <v>818</v>
      </c>
      <c r="D428" s="81">
        <f t="shared" ref="D428:E428" si="108">D304+D421</f>
        <v>73559.350000000006</v>
      </c>
      <c r="E428" s="81">
        <f t="shared" si="108"/>
        <v>259698.18</v>
      </c>
      <c r="F428" s="61">
        <f t="shared" si="72"/>
        <v>353.04577868075228</v>
      </c>
    </row>
    <row r="429" spans="1:6" s="55" customFormat="1" ht="20.100000000000001" customHeight="1" x14ac:dyDescent="0.2">
      <c r="A429" s="331" t="s">
        <v>819</v>
      </c>
      <c r="B429" s="33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19956.939999999999</v>
      </c>
      <c r="E535" s="60">
        <f>E536+E571+E584+E597+E629</f>
        <v>92500</v>
      </c>
      <c r="F535" s="45">
        <f t="shared" si="109"/>
        <v>463.49791100238821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19956.939999999999</v>
      </c>
      <c r="E597" s="60">
        <f t="shared" si="152"/>
        <v>92500</v>
      </c>
      <c r="F597" s="45">
        <f t="shared" si="109"/>
        <v>463.49791100238821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19956.939999999999</v>
      </c>
      <c r="E609" s="60">
        <f t="shared" si="156"/>
        <v>0</v>
      </c>
      <c r="F609" s="45">
        <f t="shared" si="109"/>
        <v>0</v>
      </c>
    </row>
    <row r="610" spans="1:6" ht="24" x14ac:dyDescent="0.2">
      <c r="A610" s="63">
        <v>5443</v>
      </c>
      <c r="B610" s="64" t="s">
        <v>1170</v>
      </c>
      <c r="C610" s="247" t="s">
        <v>1171</v>
      </c>
      <c r="D610" s="194">
        <v>19956.939999999999</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92500</v>
      </c>
      <c r="F616" s="45" t="str">
        <f t="shared" si="109"/>
        <v>-</v>
      </c>
    </row>
    <row r="617" spans="1:6" ht="24" x14ac:dyDescent="0.2">
      <c r="A617" s="63">
        <v>5453</v>
      </c>
      <c r="B617" s="183" t="s">
        <v>1184</v>
      </c>
      <c r="C617" s="247" t="s">
        <v>1185</v>
      </c>
      <c r="D617" s="194">
        <v>0</v>
      </c>
      <c r="E617" s="194">
        <v>92500</v>
      </c>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19956.939999999999</v>
      </c>
      <c r="E640" s="60">
        <f>IF(E535-E430&gt;=0,E535-E430,0)</f>
        <v>92500</v>
      </c>
      <c r="F640" s="45">
        <f t="shared" si="109"/>
        <v>463.49791100238821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15587.65</v>
      </c>
      <c r="E642" s="194">
        <v>29546.32</v>
      </c>
      <c r="F642" s="45">
        <f t="shared" si="109"/>
        <v>189.54954723771704</v>
      </c>
    </row>
    <row r="643" spans="1:6" ht="12.75" customHeight="1" x14ac:dyDescent="0.2">
      <c r="A643" s="63" t="s">
        <v>582</v>
      </c>
      <c r="B643" s="64" t="s">
        <v>1236</v>
      </c>
      <c r="C643" s="247" t="s">
        <v>1237</v>
      </c>
      <c r="D643" s="60">
        <f>D422+D430</f>
        <v>1011263.92</v>
      </c>
      <c r="E643" s="60">
        <f>E422+E430</f>
        <v>1674373.98</v>
      </c>
      <c r="F643" s="45">
        <f t="shared" si="109"/>
        <v>165.57240369062114</v>
      </c>
    </row>
    <row r="644" spans="1:6" ht="12.75" customHeight="1" x14ac:dyDescent="0.2">
      <c r="A644" s="63" t="s">
        <v>582</v>
      </c>
      <c r="B644" s="64" t="s">
        <v>1238</v>
      </c>
      <c r="C644" s="247" t="s">
        <v>1239</v>
      </c>
      <c r="D644" s="60">
        <f>D423+D535</f>
        <v>970055.33</v>
      </c>
      <c r="E644" s="60">
        <f>E423+E535</f>
        <v>1732968</v>
      </c>
      <c r="F644" s="45">
        <f t="shared" si="109"/>
        <v>178.64630463913849</v>
      </c>
    </row>
    <row r="645" spans="1:6" ht="12.75" customHeight="1" x14ac:dyDescent="0.2">
      <c r="A645" s="63" t="s">
        <v>582</v>
      </c>
      <c r="B645" s="64" t="s">
        <v>1240</v>
      </c>
      <c r="C645" s="247" t="s">
        <v>1241</v>
      </c>
      <c r="D645" s="60">
        <f t="shared" ref="D645:E645" si="163">IF(D643&gt;=D644,D643-D644,0)</f>
        <v>41208.590000000084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58594.020000000019</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821775.27999999991</v>
      </c>
      <c r="E648" s="60">
        <f>IF(E427-E426+E642-E641&gt;=0,E427-E426+E642-E641,0)</f>
        <v>2151651.5</v>
      </c>
      <c r="F648" s="45">
        <f t="shared" si="109"/>
        <v>261.8296695417755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780566.68999999983</v>
      </c>
      <c r="E650" s="60">
        <f t="shared" si="166"/>
        <v>2210245.52</v>
      </c>
      <c r="F650" s="45">
        <f t="shared" si="109"/>
        <v>283.1590879185481</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1" t="s">
        <v>1254</v>
      </c>
      <c r="B652" s="332"/>
      <c r="C652" s="171"/>
      <c r="D652" s="43"/>
      <c r="E652" s="43"/>
      <c r="F652" s="44"/>
    </row>
    <row r="653" spans="1:6" ht="12.75" customHeight="1" x14ac:dyDescent="0.2">
      <c r="A653" s="63">
        <v>11</v>
      </c>
      <c r="B653" s="64" t="s">
        <v>1255</v>
      </c>
      <c r="C653" s="247" t="s">
        <v>1256</v>
      </c>
      <c r="D653" s="194">
        <v>132283.84</v>
      </c>
      <c r="E653" s="194">
        <v>23675.599999999999</v>
      </c>
      <c r="F653" s="45">
        <f t="shared" ref="F653:F740" si="167">IF(D653&lt;&gt;0,IF(E653/D653&gt;=100,"&gt;&gt;100",E653/D653*100),"-")</f>
        <v>17.897575395452687</v>
      </c>
    </row>
    <row r="654" spans="1:6" ht="12.75" customHeight="1" x14ac:dyDescent="0.2">
      <c r="A654" s="63" t="s">
        <v>1257</v>
      </c>
      <c r="B654" s="64" t="s">
        <v>1258</v>
      </c>
      <c r="C654" s="247" t="s">
        <v>1257</v>
      </c>
      <c r="D654" s="194">
        <v>2007944.34</v>
      </c>
      <c r="E654" s="194">
        <v>3575033.26</v>
      </c>
      <c r="F654" s="45">
        <f t="shared" si="167"/>
        <v>178.04444021590754</v>
      </c>
    </row>
    <row r="655" spans="1:6" ht="12.75" customHeight="1" x14ac:dyDescent="0.2">
      <c r="A655" s="63" t="s">
        <v>1259</v>
      </c>
      <c r="B655" s="64" t="s">
        <v>1260</v>
      </c>
      <c r="C655" s="247" t="s">
        <v>1259</v>
      </c>
      <c r="D655" s="194">
        <v>2116552.58</v>
      </c>
      <c r="E655" s="194">
        <v>3522852.51</v>
      </c>
      <c r="F655" s="45">
        <f t="shared" si="167"/>
        <v>166.44294799423312</v>
      </c>
    </row>
    <row r="656" spans="1:6" ht="24" x14ac:dyDescent="0.2">
      <c r="A656" s="63">
        <v>11</v>
      </c>
      <c r="B656" s="64" t="s">
        <v>1261</v>
      </c>
      <c r="C656" s="247" t="s">
        <v>1262</v>
      </c>
      <c r="D656" s="60">
        <f t="shared" ref="D656:E656" si="168">+D653+D654-D655</f>
        <v>23675.600000000093</v>
      </c>
      <c r="E656" s="60">
        <f t="shared" si="168"/>
        <v>75856.350000000093</v>
      </c>
      <c r="F656" s="45">
        <f t="shared" si="167"/>
        <v>320.39884944837638</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211682.68</v>
      </c>
      <c r="E669" s="194">
        <v>98860.800000000003</v>
      </c>
      <c r="F669" s="45">
        <f t="shared" si="167"/>
        <v>46.702356565024594</v>
      </c>
    </row>
    <row r="670" spans="1:6" ht="12.75" customHeight="1" x14ac:dyDescent="0.2">
      <c r="A670" s="63">
        <v>63312</v>
      </c>
      <c r="B670" s="64" t="s">
        <v>1290</v>
      </c>
      <c r="C670" s="247" t="s">
        <v>1291</v>
      </c>
      <c r="D670" s="194">
        <v>12409.38</v>
      </c>
      <c r="E670" s="194">
        <v>48304.11</v>
      </c>
      <c r="F670" s="45">
        <f t="shared" si="167"/>
        <v>389.25482175580089</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205942.85</v>
      </c>
      <c r="E672" s="194">
        <v>295990.40999999997</v>
      </c>
      <c r="F672" s="45">
        <f t="shared" si="167"/>
        <v>143.72453814249923</v>
      </c>
    </row>
    <row r="673" spans="1:6" ht="12.75" customHeight="1" x14ac:dyDescent="0.2">
      <c r="A673" s="63">
        <v>63321</v>
      </c>
      <c r="B673" s="64" t="s">
        <v>1296</v>
      </c>
      <c r="C673" s="247" t="s">
        <v>1297</v>
      </c>
      <c r="D673" s="194">
        <v>126100</v>
      </c>
      <c r="E673" s="194">
        <v>302092.11</v>
      </c>
      <c r="F673" s="45">
        <f t="shared" si="167"/>
        <v>239.56551149881045</v>
      </c>
    </row>
    <row r="674" spans="1:6" ht="12.75" customHeight="1" x14ac:dyDescent="0.2">
      <c r="A674" s="63">
        <v>63322</v>
      </c>
      <c r="B674" s="64" t="s">
        <v>1298</v>
      </c>
      <c r="C674" s="247" t="s">
        <v>1299</v>
      </c>
      <c r="D674" s="194">
        <v>35624.75</v>
      </c>
      <c r="E674" s="194">
        <v>68000</v>
      </c>
      <c r="F674" s="45">
        <f t="shared" si="167"/>
        <v>190.87853248092969</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10000</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4459.32</v>
      </c>
      <c r="E734" s="192">
        <v>4550.76</v>
      </c>
      <c r="F734" s="71">
        <f t="shared" si="167"/>
        <v>102.05053685315251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30323.87</v>
      </c>
      <c r="E738" s="194">
        <v>37953.370000000003</v>
      </c>
      <c r="F738" s="45">
        <f t="shared" si="167"/>
        <v>125.16004718395112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16501.43</v>
      </c>
      <c r="E741" s="192">
        <v>22217.439999999999</v>
      </c>
      <c r="F741" s="71">
        <f t="shared" ref="F741:F1006" si="169">IF(D741&lt;&gt;0,IF(E741/D741&gt;=100,"&gt;&gt;100",E741/D741*100),"-")</f>
        <v>134.63948275997896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6633.33</v>
      </c>
      <c r="E760" s="194"/>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1920</v>
      </c>
      <c r="E843" s="194">
        <v>3040</v>
      </c>
      <c r="F843" s="45">
        <f t="shared" si="169"/>
        <v>158.33333333333331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1061.76</v>
      </c>
      <c r="E846" s="194">
        <v>663.6</v>
      </c>
      <c r="F846" s="45">
        <f t="shared" si="169"/>
        <v>62.5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1750</v>
      </c>
      <c r="E848" s="194">
        <v>2100</v>
      </c>
      <c r="F848" s="45">
        <f t="shared" si="169"/>
        <v>120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5856.63</v>
      </c>
      <c r="E850" s="194">
        <v>19275.52</v>
      </c>
      <c r="F850" s="45">
        <f t="shared" si="169"/>
        <v>329.12306223886435</v>
      </c>
    </row>
    <row r="851" spans="1:6" ht="12.75" customHeight="1" x14ac:dyDescent="0.2">
      <c r="A851" s="63">
        <v>37221</v>
      </c>
      <c r="B851" s="64" t="s">
        <v>1631</v>
      </c>
      <c r="C851" s="247" t="s">
        <v>1632</v>
      </c>
      <c r="D851" s="194">
        <v>38534.07</v>
      </c>
      <c r="E851" s="194">
        <v>43474.879999999997</v>
      </c>
      <c r="F851" s="45">
        <f t="shared" si="169"/>
        <v>112.82192615521795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1156.51</v>
      </c>
      <c r="E855" s="194">
        <v>199.9</v>
      </c>
      <c r="F855" s="45">
        <f t="shared" si="169"/>
        <v>17.284761912996863</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19956.939999999999</v>
      </c>
      <c r="E981" s="192"/>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27" t="s">
        <v>1948</v>
      </c>
      <c r="B1010" s="32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5"/>
      <c r="E1021" s="326"/>
      <c r="F1021" s="51"/>
    </row>
    <row r="1022" spans="1:6" ht="15" customHeight="1" x14ac:dyDescent="0.2">
      <c r="A1022" s="140"/>
      <c r="B1022" s="163"/>
      <c r="C1022" s="173"/>
      <c r="D1022" s="325"/>
      <c r="E1022" s="32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9" zoomScaleNormal="100" workbookViewId="0">
      <selection activeCell="E392" sqref="E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6158842.790000001</v>
      </c>
      <c r="E6" s="180">
        <f t="shared" si="0"/>
        <v>6454641.2199999988</v>
      </c>
      <c r="F6" s="181">
        <f t="shared" ref="F6:F298" si="1">IF(D6&gt;0,IF(E6/D6&gt;=100,"&gt;&gt;100",E6/D6*100),"-")</f>
        <v>104.80282481767971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5405277.2500000009</v>
      </c>
      <c r="E7" s="79">
        <f t="shared" si="2"/>
        <v>5457238.2999999989</v>
      </c>
      <c r="F7" s="71">
        <f t="shared" si="1"/>
        <v>100.96130221627388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354367.94</v>
      </c>
      <c r="E8" s="79">
        <f>E9+E10-E11</f>
        <v>354367.94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354367.94</v>
      </c>
      <c r="E9" s="192">
        <v>354367.94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4941043.1800000006</v>
      </c>
      <c r="E12" s="79">
        <f t="shared" si="3"/>
        <v>4993004.2299999986</v>
      </c>
      <c r="F12" s="71">
        <f t="shared" si="1"/>
        <v>101.0516210465499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4847515.8000000007</v>
      </c>
      <c r="E13" s="79">
        <f t="shared" si="4"/>
        <v>4865215.6499999985</v>
      </c>
      <c r="F13" s="71">
        <f t="shared" si="1"/>
        <v>100.36513238389027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12878.35</v>
      </c>
      <c r="E14" s="192">
        <v>12878.35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3205437.98</v>
      </c>
      <c r="E15" s="192">
        <v>3285795.23</v>
      </c>
      <c r="F15" s="71">
        <f t="shared" si="1"/>
        <v>102.50690390833893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1750065.14</v>
      </c>
      <c r="E16" s="192">
        <v>1880027.34</v>
      </c>
      <c r="F16" s="71">
        <f t="shared" si="1"/>
        <v>107.42613500660896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3583448.58</v>
      </c>
      <c r="E17" s="192">
        <v>3785468.21</v>
      </c>
      <c r="F17" s="71">
        <f t="shared" si="1"/>
        <v>105.63757580135278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3704314.25</v>
      </c>
      <c r="E18" s="192">
        <v>4098953.48</v>
      </c>
      <c r="F18" s="71">
        <f t="shared" si="1"/>
        <v>110.6535030066631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70623.409999999974</v>
      </c>
      <c r="E19" s="79">
        <f t="shared" si="5"/>
        <v>79810.150000000081</v>
      </c>
      <c r="F19" s="71">
        <f t="shared" si="1"/>
        <v>113.00806630549292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129317.54</v>
      </c>
      <c r="E20" s="192">
        <v>134520.04</v>
      </c>
      <c r="F20" s="71">
        <f t="shared" si="1"/>
        <v>104.02304281383641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32222.23</v>
      </c>
      <c r="E21" s="192">
        <v>43936.53</v>
      </c>
      <c r="F21" s="71">
        <f t="shared" si="1"/>
        <v>136.3547153626549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44025.37</v>
      </c>
      <c r="E22" s="192">
        <v>44025.37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82513.100000000006</v>
      </c>
      <c r="E25" s="192">
        <v>82513.100000000006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50602.7</v>
      </c>
      <c r="E26" s="192">
        <v>71941.210000000006</v>
      </c>
      <c r="F26" s="71">
        <f t="shared" si="1"/>
        <v>142.16871826997374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268057.53000000003</v>
      </c>
      <c r="E28" s="192">
        <v>297126.09999999998</v>
      </c>
      <c r="F28" s="71">
        <f t="shared" si="1"/>
        <v>110.84415349197612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21924.69</v>
      </c>
      <c r="E30" s="192">
        <v>21924.69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21924.69</v>
      </c>
      <c r="E34" s="192">
        <v>21924.69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16537.91</v>
      </c>
      <c r="E41" s="79">
        <f t="shared" si="8"/>
        <v>16537.91</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16537.91</v>
      </c>
      <c r="E42" s="192">
        <v>16537.91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6366.0599999999995</v>
      </c>
      <c r="E45" s="79">
        <f t="shared" si="9"/>
        <v>31440.52</v>
      </c>
      <c r="F45" s="71">
        <f t="shared" si="1"/>
        <v>493.87721761968947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952.15</v>
      </c>
      <c r="E47" s="192">
        <v>952.15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8255.57</v>
      </c>
      <c r="E48" s="192">
        <v>21068.07</v>
      </c>
      <c r="F48" s="71">
        <f t="shared" si="1"/>
        <v>255.19824797076402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12500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2841.66</v>
      </c>
      <c r="E50" s="192">
        <v>3079.7</v>
      </c>
      <c r="F50" s="71">
        <f t="shared" si="1"/>
        <v>108.37679384585066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3155.5</v>
      </c>
      <c r="E54" s="192">
        <v>3155.5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3155.5</v>
      </c>
      <c r="E55" s="192">
        <v>3155.5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109866.13</v>
      </c>
      <c r="E56" s="79">
        <f t="shared" si="11"/>
        <v>109866.13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105897.72</v>
      </c>
      <c r="E57" s="192">
        <v>105897.72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3968.41</v>
      </c>
      <c r="E61" s="192">
        <v>3968.41</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753565.54</v>
      </c>
      <c r="E69" s="79">
        <f>E70+E82+E88+E119+E135+E147+E165+E171</f>
        <v>997402.92</v>
      </c>
      <c r="F69" s="71">
        <f t="shared" si="1"/>
        <v>132.35781986527675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23675.600000000002</v>
      </c>
      <c r="E70" s="79">
        <f t="shared" si="12"/>
        <v>75856.349999999991</v>
      </c>
      <c r="F70" s="71">
        <f t="shared" si="1"/>
        <v>320.39884944837718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20020.63</v>
      </c>
      <c r="E71" s="79">
        <f t="shared" si="13"/>
        <v>74540.84</v>
      </c>
      <c r="F71" s="71">
        <f t="shared" si="1"/>
        <v>372.32015176345595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20020.63</v>
      </c>
      <c r="E73" s="192">
        <v>74540.84</v>
      </c>
      <c r="F73" s="71">
        <f t="shared" si="1"/>
        <v>372.32015176345595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3654.97</v>
      </c>
      <c r="E80" s="192">
        <v>1315.51</v>
      </c>
      <c r="F80" s="71">
        <f t="shared" si="1"/>
        <v>35.992361086411108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11615.050000000001</v>
      </c>
      <c r="E82" s="79">
        <f>SUM(E83:E85)-E86+E87</f>
        <v>10909.380000000001</v>
      </c>
      <c r="F82" s="71">
        <f t="shared" si="1"/>
        <v>93.924520342142301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60</v>
      </c>
      <c r="E84" s="192">
        <v>60</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219.19</v>
      </c>
      <c r="E85" s="192">
        <v>219.19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11335.86</v>
      </c>
      <c r="E87" s="192">
        <v>10630.19</v>
      </c>
      <c r="F87" s="71">
        <f t="shared" si="1"/>
        <v>93.774887833829993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650939.01</v>
      </c>
      <c r="E135" s="79">
        <f t="shared" si="21"/>
        <v>650939.01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650939.01</v>
      </c>
      <c r="E136" s="79">
        <f t="shared" si="22"/>
        <v>650939.01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650939.01</v>
      </c>
      <c r="E140" s="192">
        <v>650939.01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16208.80000000001</v>
      </c>
      <c r="E147" s="79">
        <f t="shared" si="24"/>
        <v>246229.25</v>
      </c>
      <c r="F147" s="71">
        <f t="shared" si="1"/>
        <v>1519.1084472632142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10160.35</v>
      </c>
      <c r="E148" s="192">
        <v>10858.57</v>
      </c>
      <c r="F148" s="71">
        <f t="shared" si="1"/>
        <v>106.87200736195111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5615.61</v>
      </c>
      <c r="E150" s="79">
        <f t="shared" si="25"/>
        <v>230923.5</v>
      </c>
      <c r="F150" s="71">
        <f t="shared" si="1"/>
        <v>4112.1712512086842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5615.61</v>
      </c>
      <c r="E153" s="192">
        <v>230923.5</v>
      </c>
      <c r="F153" s="71">
        <f t="shared" si="1"/>
        <v>4112.1712512086842</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13018.67</v>
      </c>
      <c r="E159" s="192">
        <v>10504.42</v>
      </c>
      <c r="F159" s="71">
        <f t="shared" si="1"/>
        <v>80.687351319297591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36941.69</v>
      </c>
      <c r="E160" s="192">
        <v>3969.16</v>
      </c>
      <c r="F160" s="71">
        <f t="shared" si="1"/>
        <v>10.744392040537397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49527.519999999997</v>
      </c>
      <c r="E164" s="192">
        <v>10026.4</v>
      </c>
      <c r="F164" s="71">
        <f t="shared" si="1"/>
        <v>20.244098634456158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51127.08</v>
      </c>
      <c r="E165" s="79">
        <f t="shared" si="26"/>
        <v>13468.930000000008</v>
      </c>
      <c r="F165" s="71">
        <f t="shared" si="1"/>
        <v>26.34402355855255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82676.3</v>
      </c>
      <c r="E166" s="192">
        <v>73190.77</v>
      </c>
      <c r="F166" s="71">
        <f t="shared" si="1"/>
        <v>88.526905533992206</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31549.22</v>
      </c>
      <c r="E170" s="192">
        <v>59721.84</v>
      </c>
      <c r="F170" s="71">
        <f t="shared" si="1"/>
        <v>189.29735822311929</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3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6158842.79</v>
      </c>
      <c r="E176" s="79">
        <f>E177+E251</f>
        <v>6454641.2199999988</v>
      </c>
      <c r="F176" s="71">
        <f t="shared" si="1"/>
        <v>104.80282481767973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1438296.88</v>
      </c>
      <c r="E177" s="79">
        <f>E178+E197+E203+E219+E247+E248</f>
        <v>2719520.52</v>
      </c>
      <c r="F177" s="71">
        <f t="shared" si="1"/>
        <v>189.07921986175762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775333.21</v>
      </c>
      <c r="E178" s="79">
        <f>SUM(E179:E181)+E185+E186+SUM(E194:E196)</f>
        <v>1154565.3</v>
      </c>
      <c r="F178" s="71">
        <f t="shared" si="1"/>
        <v>148.91214320614489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10930.23</v>
      </c>
      <c r="E179" s="192">
        <v>12509.7</v>
      </c>
      <c r="F179" s="71">
        <f t="shared" si="1"/>
        <v>114.4504735947917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392440.8</v>
      </c>
      <c r="E180" s="192">
        <v>403228.82</v>
      </c>
      <c r="F180" s="71">
        <f t="shared" si="1"/>
        <v>102.74895474680513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174163.88</v>
      </c>
      <c r="E181" s="79">
        <f t="shared" si="28"/>
        <v>553190.61</v>
      </c>
      <c r="F181" s="71">
        <f t="shared" si="1"/>
        <v>317.62648489457172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90055.64</v>
      </c>
      <c r="E183" s="192">
        <v>54520.7</v>
      </c>
      <c r="F183" s="71">
        <f t="shared" si="1"/>
        <v>60.541127685062257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84108.24</v>
      </c>
      <c r="E184" s="192">
        <v>498669.91</v>
      </c>
      <c r="F184" s="71">
        <f t="shared" si="1"/>
        <v>592.89067278069297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98759.18</v>
      </c>
      <c r="E194" s="192">
        <v>139535.1</v>
      </c>
      <c r="F194" s="71">
        <f t="shared" si="1"/>
        <v>141.28823264834725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19472.05</v>
      </c>
      <c r="E195" s="192">
        <v>27944.55</v>
      </c>
      <c r="F195" s="71">
        <f t="shared" si="1"/>
        <v>143.5110838355489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79567.070000000007</v>
      </c>
      <c r="E196" s="192">
        <v>18156.52</v>
      </c>
      <c r="F196" s="71">
        <f t="shared" si="1"/>
        <v>22.819138621040086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190064.01</v>
      </c>
      <c r="E197" s="79">
        <f>SUM(E198:E202)</f>
        <v>695063.59</v>
      </c>
      <c r="F197" s="71">
        <f t="shared" si="1"/>
        <v>365.69973978766416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190064.01</v>
      </c>
      <c r="E199" s="192">
        <v>695063.59</v>
      </c>
      <c r="F199" s="71">
        <f t="shared" ref="F199:F202" si="30">IF(D199&gt;0,IF(E199/D199&gt;=100,"&gt;&gt;100",E199/D199*100),"-")</f>
        <v>365.69973978766416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472899.66</v>
      </c>
      <c r="E219" s="79">
        <f t="shared" si="34"/>
        <v>422509.27</v>
      </c>
      <c r="F219" s="71">
        <f t="shared" si="1"/>
        <v>89.344380158784645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472899.66</v>
      </c>
      <c r="E220" s="79">
        <f t="shared" si="35"/>
        <v>422509.27</v>
      </c>
      <c r="F220" s="71">
        <f t="shared" si="1"/>
        <v>89.344380158784645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376491.49</v>
      </c>
      <c r="E225" s="192">
        <v>422349.37</v>
      </c>
      <c r="F225" s="71">
        <f t="shared" si="1"/>
        <v>112.18032311965405</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90250</v>
      </c>
      <c r="E228" s="192"/>
      <c r="F228" s="71">
        <f t="shared" si="1"/>
        <v>0</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6158.17</v>
      </c>
      <c r="E230" s="192">
        <v>159.9</v>
      </c>
      <c r="F230" s="71">
        <f t="shared" si="1"/>
        <v>2.5965505986356336</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447382.36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4720545.91</v>
      </c>
      <c r="E251" s="79">
        <f>+E252+E255-E264+E274+E291</f>
        <v>3735120.6999999993</v>
      </c>
      <c r="F251" s="71">
        <f t="shared" si="1"/>
        <v>79.124761652831793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5427553.25</v>
      </c>
      <c r="E252" s="79">
        <f>E253-E254</f>
        <v>5685668.0399999991</v>
      </c>
      <c r="F252" s="71">
        <f t="shared" si="1"/>
        <v>104.75563809530564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5472391.4100000001</v>
      </c>
      <c r="E253" s="192">
        <v>6108177.3099999996</v>
      </c>
      <c r="F253" s="71">
        <f t="shared" si="1"/>
        <v>111.61806333586068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44838.16</v>
      </c>
      <c r="E254" s="192">
        <v>422509.27</v>
      </c>
      <c r="F254" s="71">
        <f t="shared" si="1"/>
        <v>942.29841278054232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-780566.69</v>
      </c>
      <c r="E255" s="79">
        <f>E256-E260</f>
        <v>-2210245.52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780566.69</v>
      </c>
      <c r="E260" s="79">
        <f>SUM(E261:E263)</f>
        <v>2210245.52</v>
      </c>
      <c r="F260" s="71">
        <f t="shared" si="1"/>
        <v>283.15908791854804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188511.75</v>
      </c>
      <c r="E261" s="192">
        <v>1387616.64</v>
      </c>
      <c r="F261" s="71">
        <f t="shared" si="1"/>
        <v>736.0902649304353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556510.35</v>
      </c>
      <c r="E262" s="192">
        <v>700582.56</v>
      </c>
      <c r="F262" s="71">
        <f t="shared" si="1"/>
        <v>125.88850503858555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35544.589999999997</v>
      </c>
      <c r="E263" s="192">
        <v>122046.32</v>
      </c>
      <c r="F263" s="71">
        <f t="shared" si="1"/>
        <v>343.36116973075235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21492.059999999998</v>
      </c>
      <c r="E274" s="79">
        <f>SUM(E275:E277)+SUM(E286:E290)</f>
        <v>246229.25</v>
      </c>
      <c r="F274" s="71">
        <f t="shared" si="1"/>
        <v>1145.6754261806454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17553.689999999999</v>
      </c>
      <c r="E275" s="192">
        <v>10858.57</v>
      </c>
      <c r="F275" s="71">
        <f t="shared" ref="F275:F290" si="39">IF(D275&gt;0,IF(E275/D275&gt;=100,"&gt;&gt;100",E275/D275*100),"-")</f>
        <v>61.859187441500907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5.2</v>
      </c>
      <c r="E276" s="192"/>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3558.53</v>
      </c>
      <c r="E277" s="79">
        <f>SUM(E278:E285)</f>
        <v>230923.5</v>
      </c>
      <c r="F277" s="71">
        <f t="shared" si="39"/>
        <v>6489.2947368716859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3558.53</v>
      </c>
      <c r="E280" s="192">
        <v>230923.5</v>
      </c>
      <c r="F280" s="71">
        <f t="shared" si="39"/>
        <v>6489.2947368716859</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374.64</v>
      </c>
      <c r="E286" s="192">
        <v>2588.63</v>
      </c>
      <c r="F286" s="71">
        <f t="shared" si="39"/>
        <v>690.96465940636347</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1858.55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52067.29</v>
      </c>
      <c r="E291" s="79">
        <f>SUM(E292:E295)</f>
        <v>13468.93</v>
      </c>
      <c r="F291" s="71">
        <f t="shared" si="1"/>
        <v>25.868313868457527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52067.29</v>
      </c>
      <c r="E292" s="192">
        <v>13468.93</v>
      </c>
      <c r="F292" s="71">
        <f t="shared" si="1"/>
        <v>25.868313868457527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335091.63</v>
      </c>
      <c r="E297" s="79">
        <f t="shared" si="42"/>
        <v>335091.63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335091.63</v>
      </c>
      <c r="E298" s="193">
        <v>335091.63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3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65736.320000000007</v>
      </c>
      <c r="E302" s="192">
        <v>256255.65</v>
      </c>
      <c r="F302" s="71">
        <f t="shared" si="43"/>
        <v>389.82354047199476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82676.3</v>
      </c>
      <c r="E305" s="192">
        <v>73190.77</v>
      </c>
      <c r="F305" s="71">
        <f t="shared" si="43"/>
        <v>88.526905533992206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713.41</v>
      </c>
      <c r="E308" s="192">
        <v>713.41</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4655.0600000000004</v>
      </c>
      <c r="E309" s="192">
        <v>5874.03</v>
      </c>
      <c r="F309" s="71">
        <f t="shared" si="43"/>
        <v>126.18591382280786</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5967.39</v>
      </c>
      <c r="E311" s="192">
        <v>4042.75</v>
      </c>
      <c r="F311" s="71">
        <f t="shared" si="43"/>
        <v>67.74737364241318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744677.83</v>
      </c>
      <c r="E336" s="192">
        <v>1128632.44</v>
      </c>
      <c r="F336" s="71">
        <f t="shared" si="43"/>
        <v>151.5598282280003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30655.38</v>
      </c>
      <c r="E337" s="192">
        <v>25932.86</v>
      </c>
      <c r="F337" s="71">
        <f t="shared" si="43"/>
        <v>84.594808480599497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190064.01</v>
      </c>
      <c r="E338" s="192">
        <v>680134.09</v>
      </c>
      <c r="F338" s="71">
        <f t="shared" si="43"/>
        <v>357.84475451191418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14929.5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472899.66</v>
      </c>
      <c r="E342" s="192">
        <v>422509.27</v>
      </c>
      <c r="F342" s="71">
        <f t="shared" si="43"/>
        <v>89.344380158784645</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1328.2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6394.18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440988.18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103792.76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335091.63</v>
      </c>
      <c r="E391" s="288">
        <v>335091.63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241949.91</v>
      </c>
      <c r="E5" s="58">
        <f t="shared" si="0"/>
        <v>293368.26</v>
      </c>
      <c r="F5" s="59">
        <f t="shared" ref="F5:F141" si="1">IF(D5&gt;0,IF(E5/D5&gt;=100,"&gt;&gt;100",E5/D5*100),"-")</f>
        <v>121.25165080656571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107439.79000000001</v>
      </c>
      <c r="E6" s="60">
        <f t="shared" si="2"/>
        <v>135244.11000000002</v>
      </c>
      <c r="F6" s="45">
        <f t="shared" si="1"/>
        <v>125.87897835615651</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80933.88</v>
      </c>
      <c r="E7" s="194">
        <v>113737.02</v>
      </c>
      <c r="F7" s="45">
        <f t="shared" si="1"/>
        <v>140.5307888365169</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26505.91</v>
      </c>
      <c r="E8" s="194">
        <v>21507.09</v>
      </c>
      <c r="F8" s="45">
        <f t="shared" si="1"/>
        <v>81.140734273978893</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134510.12</v>
      </c>
      <c r="E13" s="60">
        <f t="shared" si="4"/>
        <v>158124.15000000002</v>
      </c>
      <c r="F13" s="45">
        <f t="shared" si="1"/>
        <v>117.55557871779463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78564.86</v>
      </c>
      <c r="E14" s="194">
        <v>97618.74</v>
      </c>
      <c r="F14" s="45">
        <f t="shared" si="1"/>
        <v>124.25242022960393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55945.26</v>
      </c>
      <c r="E16" s="194">
        <v>60505.41</v>
      </c>
      <c r="F16" s="45">
        <f t="shared" si="1"/>
        <v>108.15109269310751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531.25</v>
      </c>
      <c r="E22" s="60">
        <f t="shared" si="5"/>
        <v>3125</v>
      </c>
      <c r="F22" s="45">
        <f t="shared" si="1"/>
        <v>588.23529411764707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531.25</v>
      </c>
      <c r="E24" s="194">
        <v>3125</v>
      </c>
      <c r="F24" s="45">
        <f t="shared" si="1"/>
        <v>588.23529411764707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1120</v>
      </c>
      <c r="E28" s="60">
        <f t="shared" si="6"/>
        <v>14450</v>
      </c>
      <c r="F28" s="45">
        <f t="shared" si="1"/>
        <v>1290.1785714285713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13250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1120</v>
      </c>
      <c r="E34" s="194">
        <v>1200</v>
      </c>
      <c r="F34" s="45">
        <f t="shared" si="1"/>
        <v>107.14285714285714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107269.81</v>
      </c>
      <c r="E35" s="60">
        <f t="shared" si="7"/>
        <v>293323.14</v>
      </c>
      <c r="F35" s="45">
        <f t="shared" si="1"/>
        <v>273.44426171725303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18750</v>
      </c>
      <c r="E54" s="60">
        <f t="shared" si="12"/>
        <v>176491</v>
      </c>
      <c r="F54" s="45">
        <f t="shared" si="1"/>
        <v>941.28533333333326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18750</v>
      </c>
      <c r="E55" s="194">
        <v>92203.5</v>
      </c>
      <c r="F55" s="45">
        <f t="shared" si="1"/>
        <v>491.75199999999995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84287.5</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2280.84</v>
      </c>
      <c r="E60" s="194">
        <v>2280.84</v>
      </c>
      <c r="F60" s="45">
        <f t="shared" si="1"/>
        <v>100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86238.97</v>
      </c>
      <c r="E61" s="60">
        <f t="shared" si="13"/>
        <v>114551.29999999999</v>
      </c>
      <c r="F61" s="45">
        <f t="shared" si="1"/>
        <v>132.83008829998778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86175.97</v>
      </c>
      <c r="E64" s="194">
        <v>114475.26</v>
      </c>
      <c r="F64" s="45">
        <f t="shared" si="1"/>
        <v>132.83895731025711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63</v>
      </c>
      <c r="E65" s="194">
        <v>76.040000000000006</v>
      </c>
      <c r="F65" s="45">
        <f t="shared" si="1"/>
        <v>120.69841269841271</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24628.07</v>
      </c>
      <c r="E75" s="60">
        <f t="shared" si="15"/>
        <v>15626.88</v>
      </c>
      <c r="F75" s="45">
        <f t="shared" si="1"/>
        <v>63.451500665703811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24628.07</v>
      </c>
      <c r="E81" s="194">
        <v>15626.88</v>
      </c>
      <c r="F81" s="45">
        <f t="shared" si="1"/>
        <v>63.451500665703811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66872.820000000007</v>
      </c>
      <c r="E82" s="60">
        <f t="shared" si="16"/>
        <v>207334.33999999997</v>
      </c>
      <c r="F82" s="45">
        <f t="shared" si="1"/>
        <v>310.04276475853709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4000.08</v>
      </c>
      <c r="E83" s="194">
        <v>39098.589999999997</v>
      </c>
      <c r="F83" s="45">
        <f t="shared" si="1"/>
        <v>977.44520109597806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18150</v>
      </c>
      <c r="E84" s="194">
        <v>127039.7</v>
      </c>
      <c r="F84" s="45">
        <f t="shared" si="1"/>
        <v>699.94325068870523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311.95</v>
      </c>
      <c r="E85" s="194">
        <v>318.83</v>
      </c>
      <c r="F85" s="45">
        <f t="shared" si="1"/>
        <v>102.20548164769995</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44410.79</v>
      </c>
      <c r="E86" s="194">
        <v>40877.22</v>
      </c>
      <c r="F86" s="45">
        <f t="shared" si="1"/>
        <v>92.043442595819627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554.86</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554.86</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89234.69</v>
      </c>
      <c r="E107" s="60">
        <f t="shared" si="21"/>
        <v>198658.31</v>
      </c>
      <c r="F107" s="45">
        <f t="shared" si="1"/>
        <v>222.6245308859144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60958.92</v>
      </c>
      <c r="E108" s="194">
        <v>158975.63</v>
      </c>
      <c r="F108" s="45">
        <f t="shared" si="1"/>
        <v>260.79141493976601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7909.77</v>
      </c>
      <c r="E109" s="194">
        <v>38202.68</v>
      </c>
      <c r="F109" s="45">
        <f t="shared" si="1"/>
        <v>482.98092106344433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1060</v>
      </c>
      <c r="E111" s="194">
        <v>1280</v>
      </c>
      <c r="F111" s="45">
        <f t="shared" si="1"/>
        <v>120.75471698113208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19306</v>
      </c>
      <c r="E113" s="194">
        <v>200</v>
      </c>
      <c r="F113" s="45">
        <f t="shared" si="1"/>
        <v>1.0359473738734073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18923.14</v>
      </c>
      <c r="E114" s="60">
        <f t="shared" si="22"/>
        <v>40722.400000000001</v>
      </c>
      <c r="F114" s="45">
        <f t="shared" si="1"/>
        <v>215.19895746688977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17861.38</v>
      </c>
      <c r="E115" s="60">
        <f t="shared" si="23"/>
        <v>40058.800000000003</v>
      </c>
      <c r="F115" s="45">
        <f t="shared" si="1"/>
        <v>224.27606377558735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11554.75</v>
      </c>
      <c r="E116" s="194">
        <v>31270.07</v>
      </c>
      <c r="F116" s="45">
        <f t="shared" si="1"/>
        <v>270.62524070187584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6306.63</v>
      </c>
      <c r="E117" s="194">
        <v>8788.73</v>
      </c>
      <c r="F117" s="45">
        <f t="shared" si="1"/>
        <v>139.35699414742896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1061.76</v>
      </c>
      <c r="E122" s="60">
        <f t="shared" si="25"/>
        <v>663.6</v>
      </c>
      <c r="F122" s="45">
        <f t="shared" si="1"/>
        <v>62.5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1061.76</v>
      </c>
      <c r="E124" s="194">
        <v>663.6</v>
      </c>
      <c r="F124" s="45">
        <f t="shared" si="1"/>
        <v>62.5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43360.58</v>
      </c>
      <c r="E129" s="60">
        <f t="shared" si="26"/>
        <v>70347.28</v>
      </c>
      <c r="F129" s="45">
        <f t="shared" si="1"/>
        <v>162.2378667444024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1750</v>
      </c>
      <c r="E135" s="194">
        <v>2100</v>
      </c>
      <c r="F135" s="45">
        <f t="shared" si="1"/>
        <v>120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199.9</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3076.51</v>
      </c>
      <c r="E138" s="194">
        <v>3040</v>
      </c>
      <c r="F138" s="45">
        <f t="shared" si="1"/>
        <v>98.813265680917667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38534.07</v>
      </c>
      <c r="E140" s="194">
        <v>65007.38</v>
      </c>
      <c r="F140" s="45">
        <f t="shared" si="1"/>
        <v>168.70104818930366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593890.27</v>
      </c>
      <c r="E141" s="81">
        <f t="shared" si="28"/>
        <v>1137510.47</v>
      </c>
      <c r="F141" s="61">
        <f t="shared" si="1"/>
        <v>191.53546159293029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423945.84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423945.84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423945.84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423945.84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1438296.88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2915441.87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1038655.5199999999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136790.39000000001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439927.12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379755.69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1393.21</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68556.94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12232.17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878426.38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470861.71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470861.71</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527498.26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1634218.23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659423.43000000005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135210.92000000001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429139.1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728.96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1393.21</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27781.02</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3759.67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61410.55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373426.8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521252.1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521252.1</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80115.899999999994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2719520.52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2678658.16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1128632.4400000002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642.87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5.2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637.66999999999996</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389494.61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31972.49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44345.52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39138.959999999999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274037.64</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552858.79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2181.12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10380.370000000001</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427028.81</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113268.49</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139535.1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1578.44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23426.6</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23818.12</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90711.94</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27944.55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8272.5</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200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19472.05</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18156.52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16823.68</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4.6399999999999997</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1328.2</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680134.09000000008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60203.75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27589.3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457873.49</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134467.54999999999</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422509.27</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422509.27</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447382.36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40862.36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25932.86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14929.5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29935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3602</v>
      </c>
      <c r="D289" s="95"/>
      <c r="E289" s="51">
        <f t="shared" si="17"/>
        <v>0</v>
      </c>
      <c r="F289" s="51">
        <f t="shared" si="18"/>
        <v>1</v>
      </c>
      <c r="G289" s="51"/>
      <c r="H289" s="51"/>
      <c r="I289" s="51"/>
      <c r="J289" s="51"/>
      <c r="K289" s="51"/>
      <c r="L289" s="51">
        <f>IF(AND('PR-RAS'!D617&gt;0,'PR-RAS'!D992=0),1,0)</f>
        <v>0</v>
      </c>
      <c r="M289" s="51">
        <f>IF(AND('PR-RAS'!E617&gt;0,'PR-RAS'!E992=0),1,0)</f>
        <v>1</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Grabić</cp:lastModifiedBy>
  <cp:lastPrinted>2025-11-26T12:43:51Z</cp:lastPrinted>
  <dcterms:created xsi:type="dcterms:W3CDTF">2022-04-01T05:14:30Z</dcterms:created>
  <dcterms:modified xsi:type="dcterms:W3CDTF">2026-02-14T08:34:24Z</dcterms:modified>
</cp:coreProperties>
</file>